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1025" activeTab="0"/>
  </bookViews>
  <sheets>
    <sheet name="на 01.05.2017" sheetId="1" r:id="rId1"/>
  </sheets>
  <definedNames/>
  <calcPr fullCalcOnLoad="1"/>
</workbook>
</file>

<file path=xl/sharedStrings.xml><?xml version="1.0" encoding="utf-8"?>
<sst xmlns="http://schemas.openxmlformats.org/spreadsheetml/2006/main" count="956" uniqueCount="287">
  <si>
    <t>Российской Федерации</t>
  </si>
  <si>
    <t>по плану</t>
  </si>
  <si>
    <t>14</t>
  </si>
  <si>
    <t>в том числе:</t>
  </si>
  <si>
    <t>Федеральный закон от 06.10.2003 № 131-ФЗ "Об общих принципах организации местного самоуправления в Российской Федерации"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</si>
  <si>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</si>
  <si>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</si>
  <si>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установ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</si>
  <si>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</si>
  <si>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5.2.1. функционирование органов местного самоуправления</t>
  </si>
  <si>
    <t>1). Федеральный закон от 06.10.2003 № 131-ФЗ "Об общих принципах организации местного самоуправления в Российской Федерации"         2) Федеральный закон от 29.12.1994 № 78-ФЗ "О библиотечном деле"</t>
  </si>
  <si>
    <t>1).Федеральный закон от 06.10.2003 № 131-ФЗ "Об общих принципах организации местного самоуправления в Российской Федерации" 2).Федеральный закон от 21.12.1994 № 68-ФЗ "О защите населения в территории от чрезвычайных ситуаций природного и техногенного характера"</t>
  </si>
  <si>
    <t>1).Федеральный закон от 06.10.2003 № 131-ФЗ "Об общих принципах организации местного самоуправления в Российской Федерации" 2).Федеральный закон от 02.03.2007 № 25-ФЗ "О муниципальной службе в Российской Федерации"</t>
  </si>
  <si>
    <t>02</t>
  </si>
  <si>
    <t>07</t>
  </si>
  <si>
    <t>Единица измерения: тыс. руб. (с точностью до первого десятичного знака)</t>
  </si>
  <si>
    <t>х</t>
  </si>
  <si>
    <t>в целом</t>
  </si>
  <si>
    <t>Приложение к Порядку  составления и ведения реестра расходных обязательств Войсковицкого сельского поселения Гатчинского муниципального района Ленинградской области, утвержденному Постановлением администрации Войсковицкого сельского поселения от 19.12.13 №260</t>
  </si>
  <si>
    <t>Распоряжение Администрации Войсковицкого сельского поселения Гатчинского мунципального района Ленинградской области от 09.01.2017 №01 "Об организации первичного воинского учета на территории Войсковицкого сельского поселения в 2017 году"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</si>
  <si>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</si>
  <si>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</si>
  <si>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расходного полномочия муниципального образования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</si>
  <si>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</si>
  <si>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</si>
  <si>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</si>
  <si>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</si>
  <si>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</si>
  <si>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</si>
  <si>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</si>
  <si>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 xml:space="preserve">субъекта Российской Федерации 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</si>
  <si>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</si>
  <si>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</si>
  <si>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</si>
  <si>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</si>
  <si>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</si>
  <si>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</si>
  <si>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</si>
  <si>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</si>
  <si>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 xml:space="preserve">плановый период
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</si>
  <si>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</si>
  <si>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</si>
  <si>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</si>
  <si>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</si>
  <si>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</si>
  <si>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
подраздел</t>
  </si>
  <si>
    <t>по факту исполнения</t>
  </si>
  <si>
    <t>2</t>
  </si>
  <si>
    <t>…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</si>
  <si>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</si>
  <si>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5.1.1.по перечню, предусмотренному ч.3, ст. 14 Федерального закона от 06.10.2003 № 131-ФЗ "Об общих принципах организации местного самоуправления в Российской Федерации", всего</t>
  </si>
  <si>
    <t xml:space="preserve"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ст. 14 Федерального закона от 06.10.2003 № 131-ФЗ "Об общих принципах организации местного самоуправления в Российской Федерации", всего
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</si>
  <si>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района, всего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</si>
  <si>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ч. 1 ст. 17 Федерального закона от 06.10.2003 № 131-ФЗ "Об общих принципах организации местного самоуправления в Российской Федерации", всего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</si>
  <si>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</si>
  <si>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</si>
  <si>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</si>
  <si>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</si>
  <si>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</si>
  <si>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5.4.1. за счет субвенций, предоставленных из федерального бюджета или бюджета субъекта Российской Федерации, всего</t>
  </si>
  <si>
    <t>5.4.2. за счет собственных доходов и источников финансирования дефицита бюджета сельского поселения, всего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</si>
  <si>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</si>
  <si>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5.5.1. по предоставлению субсидий, в бюджет субъекта Российской Федерации, всего</t>
  </si>
  <si>
    <t>5.5.2. по предоставлению иных межбюджетных трансфертов, всего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</si>
  <si>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</si>
  <si>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5.5.2.2. в иных случаях, не связанных с заключением соглашений, предусмотренных в подпункте 5.5.2.1, всего</t>
  </si>
  <si>
    <t>Итого расходных обязательств муниципальных образований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</si>
  <si>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</si>
  <si>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</si>
  <si>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</si>
  <si>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</si>
  <si>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</si>
  <si>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РЕЕСТР РАСХОДНЫХ ОБЯЗАТЕЛЬСТВ МУНИЦИПАЛЬНОГО ОБРАЗОВАНИЯ ВОЙСКОВИЦКОЕ СЕЛЬСКОЕ ПОСЕЛЕНИЕ ГАТЧИНСКОГО МУНИЦИПАЛЬНОГО РАЙОНА ЛЕНИНГРАДСКОЙ ОБЛАСТИ</t>
  </si>
  <si>
    <t>Финансовый орган:</t>
  </si>
  <si>
    <t xml:space="preserve">Администрация Войсковицкого сельского поселения </t>
  </si>
  <si>
    <t>отчетный
20 16г.</t>
  </si>
  <si>
    <t>текущий
20 17г.</t>
  </si>
  <si>
    <t>очередной
20 18г.</t>
  </si>
  <si>
    <t>20 19г.</t>
  </si>
  <si>
    <t>20 20г.</t>
  </si>
  <si>
    <t>5.2.16.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</si>
  <si>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5.2.17.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</si>
  <si>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</si>
  <si>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0113</t>
  </si>
  <si>
    <t>0104, 0501, 0503</t>
  </si>
  <si>
    <t>0103, 0104, 0111, 0113, 0410, 1001</t>
  </si>
  <si>
    <t>5.1.1.3. владение, пользование и распоряжение имуществом, находящимся в муниципальной собственности сельского поселения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</si>
  <si>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</si>
  <si>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0203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</si>
  <si>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</si>
  <si>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0113, 0412</t>
  </si>
  <si>
    <t>5.1.2.15.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</si>
  <si>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0412</t>
  </si>
  <si>
    <t>5.1.1.11. 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</si>
  <si>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0401, 0405</t>
  </si>
  <si>
    <t>5.1.2.8. участие в предупреждении и ликвидации последствий чрезвычайных ситуаций на территории сельского поселения</t>
  </si>
  <si>
    <t>0309</t>
  </si>
  <si>
    <t>5.1.1.4. обеспечение первичных мер пожарной безопасности в границах населенных пунктов сельского поселения</t>
  </si>
  <si>
    <t>0310</t>
  </si>
  <si>
    <t>5.1.2.6.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сельского поселения</t>
  </si>
  <si>
    <t>0314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</si>
  <si>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</si>
  <si>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0501</t>
  </si>
  <si>
    <t>5.1.2.2. 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</si>
  <si>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>0502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</si>
  <si>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</si>
  <si>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0503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</si>
  <si>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</si>
  <si>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0409</t>
  </si>
  <si>
    <t>5.1.2.16. организация ритуальных услуг и содержание мест захоронения</t>
  </si>
  <si>
    <t>5.1.1.6. создание условий для организации досуга и обеспечения жителей сельского поселения услугами организаций культуры</t>
  </si>
  <si>
    <t>0801</t>
  </si>
  <si>
    <t xml:space="preserve">5.1.2.9. организация библиотечного обслуживания населения, комплектование и обеспечение сохранности библиотечных фондов библиотек поселения
предусмотренные
</t>
  </si>
  <si>
    <t>5.1.1.7.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</si>
  <si>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1102</t>
  </si>
  <si>
    <t>5.1.1.12. организация и осуществление мероприятий по работе с детьми и молодежью в сельском поселении</t>
  </si>
  <si>
    <t>0707</t>
  </si>
  <si>
    <t>5.1.2.26. осуществление мер по противодействию коррупции в границах поселения</t>
  </si>
  <si>
    <t>Глава администрации</t>
  </si>
  <si>
    <t>Е.В.Воронин</t>
  </si>
  <si>
    <t>8 (81371) 63505</t>
  </si>
  <si>
    <t>Экономист администрации</t>
  </si>
  <si>
    <t>Н.П.Новохатько</t>
  </si>
  <si>
    <t>Наименование бюджета:</t>
  </si>
  <si>
    <t>Бюджет МО Войсковицкое сельское поселение Гатчинского муниципального района Ленинградской области</t>
  </si>
  <si>
    <t>очередной 20 18г.</t>
  </si>
  <si>
    <t>муниципального образования</t>
  </si>
  <si>
    <t xml:space="preserve">Нормативные правовые акты муниципального образования </t>
  </si>
  <si>
    <t>Указ Президента Российской Федерации от 15.07.2015г. №364 " О мерах по совершенствованию организации деятельности в области противодействия коррупции"</t>
  </si>
  <si>
    <t>В целом</t>
  </si>
  <si>
    <t>Указ Президента Российской Федерации от 07.12.2012г. №1609 " Об утверждении положения о военных комиссариатах"</t>
  </si>
  <si>
    <t>07.12.2012г.- не установлен</t>
  </si>
  <si>
    <t>15.07.2015г.- не установлен</t>
  </si>
  <si>
    <t>Указ Президента Российской Федерации от 13.11.2012г. №1522 " О создании комплексной системы экстренного оповещения населения об угрозе возникновения или возникновении чрезвычайных ситуаций"</t>
  </si>
  <si>
    <t>13.11.2012г.- не установлен</t>
  </si>
  <si>
    <t>Областной закон Ленинградской области "О защите населения и территорий Ленинградской области от чрезвычайных ситуаций природного и техногенного характера" от 13.11.2003 №93-оз</t>
  </si>
  <si>
    <t>ст.5, п.3, абз.7</t>
  </si>
  <si>
    <t>05.12.2003 - не установлена</t>
  </si>
  <si>
    <t>1)Областной закон Ленинградской области "О развитии малого и среднего предпринимательства на территории Ленинградской области" от 30.04.2009 №36-оз; 2)Областной закон Ленинградской области "О развитии сельского хозяйства в Ленинградской области" от 12.12.2007 №177-ОЗ</t>
  </si>
  <si>
    <t>Постановление Правительства Ленинградской области "О государственной программе Ленинградской области "Развитие культуры в Ленинградской области" от 14.11.2013 №404</t>
  </si>
  <si>
    <t>Областной закон Ленинградской области "Об организации библиотечного обслуживания населения Ленинградской области общедоступными библиотеками" от 03.07.2009 №61-оз</t>
  </si>
  <si>
    <t>17.07.2009 - не установлена</t>
  </si>
  <si>
    <t>Областной закон Ленинградской области "О регулировании градостроительной деятельности на территории Ленинградской области в части вопросов территориального планирования" от 14.12.2011 №108-оз</t>
  </si>
  <si>
    <t>ст.1; 3</t>
  </si>
  <si>
    <t>27.12.2011 - не установлена</t>
  </si>
  <si>
    <t>Областной закон Ленинградской области "О физической культуре и спорте в Ленинградской области" от 30.12.2009 №118-оз</t>
  </si>
  <si>
    <t>ст.3, 12</t>
  </si>
  <si>
    <t>Постановление Правительства Ленинградской области "Об утверждении схемы территориального планирования Ленинградской области" от 29.12.2012 №460</t>
  </si>
  <si>
    <t>п.1</t>
  </si>
  <si>
    <t>22.02.2013 - не установлена</t>
  </si>
  <si>
    <t>Областной закон Ленинградской области "О пожарной безопасности Ленинградской области" от 25.12.2006 №169-оз</t>
  </si>
  <si>
    <t>Областной закон Ленинградской области "О разграничении полномочий органов государственной власти Ленинградской области в области энергосбережения и повышения энергетической эффективности" от 18.07.2011 №56-оз</t>
  </si>
  <si>
    <t>ст.2,3, п.1,2,3; 1,2</t>
  </si>
  <si>
    <t>23.07.2011 - не установлена</t>
  </si>
  <si>
    <t>Расчетный метод, метод индексации</t>
  </si>
  <si>
    <t>Метод индексации</t>
  </si>
  <si>
    <t>Плановый метод, метод индексации</t>
  </si>
  <si>
    <t>Плановый метод, расчетный метод, метод индексации</t>
  </si>
  <si>
    <t>Плановый метод, расчетный метод, натуральные показатели, метод индексации</t>
  </si>
  <si>
    <t>Расчетный метод, натуральные показатели, метод индексации</t>
  </si>
  <si>
    <t>Расчетный метод,   метод индексации</t>
  </si>
  <si>
    <t>Расчетный метод</t>
  </si>
  <si>
    <t>Вспомогательная таблица _Кап вложения</t>
  </si>
  <si>
    <t>Главный бухгалтер</t>
  </si>
  <si>
    <t>О.Е.Соловьёва</t>
  </si>
  <si>
    <t>Вспомогательные графы (Отклонения по расчету)</t>
  </si>
  <si>
    <t>Расчетный метод, нормативный метод, натуральные показатели,  метод индексации</t>
  </si>
  <si>
    <t>отчетный 20 16г.</t>
  </si>
  <si>
    <t>текущий 20 17г.</t>
  </si>
  <si>
    <t>.Закон Ленинградской области от 11.03.2008 № 14-оз "О правовом регулировании муниципальной службы в Ленинградской области"</t>
  </si>
  <si>
    <t xml:space="preserve"> 19.04.2008 - не установ</t>
  </si>
  <si>
    <t xml:space="preserve"> Постановление Правительства Ленинградской области от 29.12.2016№ 530 "Об установлении нормативов формирования расходов на оплату труда депутатов, выборных должностных лищ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2017 год"</t>
  </si>
  <si>
    <t xml:space="preserve">  П.3</t>
  </si>
  <si>
    <t xml:space="preserve"> 01.01.2017 - 31.12.2017</t>
  </si>
  <si>
    <t>Ст.11</t>
  </si>
  <si>
    <t>.Постановление Правительства Ленинградской области от 29.12.2016№ 530 "Об установлении нормативов формирования расходов на оплату труда депутатов, выборных должностных лищ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2017 год"</t>
  </si>
  <si>
    <t>Закон Ленинградской области от 11.03.2008 № 14-оз "О правовом регулировании муниципальной службы в Ленинградской области"</t>
  </si>
  <si>
    <t>1)в целом; 2)в целом</t>
  </si>
  <si>
    <t>2016-2017 г.г.</t>
  </si>
  <si>
    <t>Решения Совета депутатов от 11.11.2015г.№40 ,15.12.2016г.№50  "О передаче Контрольно-счетной палате Гатчинского муниципального района полномочий контрольно-счетного органа МО Войсковицкое сельское поселение Гатчинского муниципального района Ленинградской области" на 2016, 2017 годы; от 11.11.2015г.№41,№51 "О передаче полномочий Гатчинскому муниципальному району по решению вопросов местного значения муниципального образования Войсковицкое сельское поселение Гатчинского муниципального района Ленинградской области" на 2016, 2017 годы</t>
  </si>
  <si>
    <t>на 1 мая 2017г.</t>
  </si>
  <si>
    <t>06.10.2003 - не установлен</t>
  </si>
  <si>
    <t>1)06.10.2003 - не установлен 2)01.01.2008 - не установлен; 3)11.01.2007 - не установлен</t>
  </si>
  <si>
    <t>1) 06.10.2003 - не установлен 2) 02.01.1995 - не установлен</t>
  </si>
  <si>
    <t>1). 06.10.2003 - не установлен 2). 01.06.2007 - не установлен</t>
  </si>
  <si>
    <t>1). 06.10.2003 - не установлен 2). 08.05.2006 - не установлен</t>
  </si>
  <si>
    <t>1). 06.10.2003 - не установлен; 2) 05.01.1995 - не установлен</t>
  </si>
  <si>
    <t>08.01.2007 - не установлен</t>
  </si>
  <si>
    <t>1). Федеральный закон от 06.10.2003 № 131-ФЗ "Об общих принципах организации местного самоуправления в Российской Федерации"                    2). Федеральный закон от 21.12.1994 № 69-ФЗ "О пожарной безопасности"</t>
  </si>
  <si>
    <t>12.02.2014 - не установлен</t>
  </si>
  <si>
    <t>01.01.2010 - не установлен</t>
  </si>
  <si>
    <t>1) Федеральный закон от 06.10.2003 № 131-ФЗ "Об общих принципах организации местного самоуправления в Российской Федерации" 2)Федеральный закон от 24.07.2007 №209-ФЗ "О развитии малого и среднего предпринимательства в Российской Федерации"; 3)Федеральный закон от 29.12.2006 №264-ФЗ "О развитии сельского хозяйства"</t>
  </si>
  <si>
    <t>1) 30.04.2009 - не установлен; 2)31.12.2007 - не установлен</t>
  </si>
  <si>
    <t>ст.14 ч.1 п.4</t>
  </si>
  <si>
    <t>ст.14 ч.1 п.5</t>
  </si>
  <si>
    <t>ст.14 ч.1 п.6</t>
  </si>
  <si>
    <t>Указ Президента РФ от 27-06-1998 №728 "О дополнительных мерах по развитию сети автомобильных дорог общего пользования в РФ"</t>
  </si>
  <si>
    <t>27-06-1998 - не установлен</t>
  </si>
  <si>
    <t>ст.14 ч.1 п.7.1</t>
  </si>
  <si>
    <t>1).06.10.2003 - не установлен;  2).24.12.1994 - не установлен</t>
  </si>
  <si>
    <t>1) ст.14 ч.1 п.11;          2) В целом</t>
  </si>
  <si>
    <t>ст.14 ч.1 п.20</t>
  </si>
  <si>
    <t>ст.14 ч.1 п.22</t>
  </si>
  <si>
    <t>1). ст.14 ч.1 пп.8, 23;         2).Ст.11,22,23,24</t>
  </si>
  <si>
    <t>ст.14 ч.1 п.38</t>
  </si>
  <si>
    <t xml:space="preserve"> в целом</t>
  </si>
  <si>
    <t xml:space="preserve"> 19.04.2008 - не установлен</t>
  </si>
  <si>
    <t xml:space="preserve"> ст.17 ч.1 п.8.2; </t>
  </si>
  <si>
    <t xml:space="preserve"> 06.10.2003 - не установлен</t>
  </si>
  <si>
    <t>1) Ст.17 ч.1 п.8.1;               2).в целом</t>
  </si>
  <si>
    <t>21.06.2006 - не установлен</t>
  </si>
  <si>
    <t>1). Федеральный закон от 06.10.2003 № 131-ФЗ "Об общих принципах организации местного самоуправления в Российской Федерации"                    2). 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</si>
  <si>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 xml:space="preserve"> Федеральный закон от 06.10.2003 № 131-ФЗ "Об общих принципах организации местного самоуправления в Российской Федерации" </t>
  </si>
  <si>
    <t xml:space="preserve">06.10.2003 - не установлен </t>
  </si>
  <si>
    <t>5.5.2.1.1 Межбюджетные трансферты, переданные в бюджет района</t>
  </si>
  <si>
    <t>5.3.2.2 полномочия, передаваемые сельским поселениям на трудоустройство и занятость</t>
  </si>
  <si>
    <t>ст.14  п.3</t>
  </si>
  <si>
    <t xml:space="preserve">Решение СД Войсковицкого сп от 24.04.2013г. № 13 (в ред. от 15.12.2016г. №54) "Об утверждении Положения о бюджетном процессе в муниципальном образовании Войсковицкое сельское поселение
Гатчинского муниципального района Ленинградской области";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
</t>
  </si>
  <si>
    <t>в целом; раздел 2 часть 2 пп.2.1.5</t>
  </si>
  <si>
    <t>с 2006 года. -        не установ.; с 19.12.2005 г. -        не установ.</t>
  </si>
  <si>
    <t>Решение СД Войсковицкого сп от 24.04.2008г. № 170 (в ред. РСД от 15.04.2015г. №13)" Об утверждении Положения о порядке управления и распоряжения муниципальным имуществом в муниципальном образовании Войсковицкое сельское поселение Гатчинского муниципального района Ленинградской области"; Решения СД Войсковицкого сп от 19.12.2012г. №55 "Об утверждении Правил землепользования и застройки Войсковицкого сельского поселения"; Решения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</si>
  <si>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 часть 2 пп.2.1.6</t>
  </si>
  <si>
    <t>08.05.2008 г. -        не установ.; 13.02.2009 г. -        не установ.; 21.12.2012 г. -        не установ.; с 19.12.2005 года. -        не установ</t>
  </si>
  <si>
    <t>1). ст.14 п.3                2) ст.19</t>
  </si>
  <si>
    <t>Решение СД Войсковицкого сп  от 21.02.2007г. №105 "Об утверждении Положения по обеспечению первичных мер пожарной безопасности в границах населенных пунктов на территории муниципального образования Войсковицкое сельское поселение Гатчинского муниципального района Ленинградской области"; Решения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</si>
  <si>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 часть 2 пп.2.1.11</t>
  </si>
  <si>
    <t>09.03.2007г.  - не установ,; с 19.12.2005 года. -        не установ</t>
  </si>
  <si>
    <t>Решение СД Войсковицкого сп от 31.01.2006г. №35 "О создании Муниципального учреждения культуры «Войсковицкий центр культуры и спорта";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</si>
  <si>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 часть 2 пп.2.1.14</t>
  </si>
  <si>
    <t>с 2006г. - не установ.; 22.12.05 г. -        не установ.;с 19.12.2005 г.. -        не установ.</t>
  </si>
  <si>
    <t>Решения СД Войсковицкого сп от  31.01.2006г. №35 "О создании Муниципального учреждения культуры «Войсковицкий центр культуры и спорта", от 26.06.2008г. №180 "Об утверждении Положения об обеспечении условий для развития физической культуры и массового спорта на территории Войсковицкого сельского поселения Гатчинского муниципального района Ленинградской области";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</si>
  <si>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 часть 2 пп.2.1.16</t>
  </si>
  <si>
    <t>с 2006 г. - не установ.; 04.07.2008 г. -        не установ.; с 19.12.2005 г.. -        не установ.</t>
  </si>
  <si>
    <t>Решения СД Войсковицкого сп от 20.12.2007г. №158 " Об утверждении Положения об организации освещения улиц и установки указателей с названием улиц и номерами домов на территории муниципального образования Войсковицкое сельское поселение Гатчинского муниципального района Ленинградской области"; от 26.06.2012г. №26 ( в ред.от 16.06.2015г. №22) "Об утверждении норм и правил по благоустройству территории Войсковицкого сельского поселения Гатчинского муниципального района Ленинградской области";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</si>
  <si>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 часть 2 пп.2.1.21</t>
  </si>
  <si>
    <t>28.12.2007 г. -        не установ.; 29.06.2012г. - не установ.; с 19.12.2005г.- не установ.</t>
  </si>
  <si>
    <t>1) ст.14  п.3;            2) ст.10,17; 3) в целом</t>
  </si>
  <si>
    <t>Решение СД Войсковицкого сп от 18.09.2008г. №190 " Об утверждении Положения о содействии развитию малого и среднего предпринимательства в МО Войсковицкое сельское поселение Гатчинского муниципального района Ленинградской области";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</si>
  <si>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 xml:space="preserve">в целом; раздел 2 часть 2 </t>
  </si>
  <si>
    <t>26.09.2008 г. -        не установ.; 2015-2016гг., с 19.12.2005 г.. -        не установ.</t>
  </si>
  <si>
    <t>Решение СД Войсковицкого сп от 24.05.2007г. №122 "Об утверждении Положения об организации работы с детьми и молодежью в муниципальном образовании Войсковицкое сельское поселение Гатчинского муниципального района Ленинградской области";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</si>
  <si>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31.05.2007г. - не установ.; с 19.12.2005 г.. -        не установ.</t>
  </si>
  <si>
    <t>Решение СД Войсковицкого сп от 24.06.2013г. №20 "Об утверждении Программы комплексного развития систем коммунальной инфраструктуры Войсковицкого сельского поселения на период 2013-2030 гг."; Решения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</si>
  <si>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 часть 2 пп.2.1.7</t>
  </si>
  <si>
    <t>с 28.06.2013 г. -        по 2030г.;  с 19.12.2005 г.. -        не установ.</t>
  </si>
  <si>
    <t xml:space="preserve">Решение СД Войсковицкого сп от 28.11.2013г. №49 " О дорожном фонде 
муниципального образования  
Войсковицкое сельское поселение 
Гатчинского муниципального района Ленинградской области"; Решения СД МО Войсковицкое сельское поселение от 19.12.2005г. №23 (в ред.от 22.06.2011г. №94)"Об утверждении Положения об администрации Войсковицкого сельского поселения"
</t>
  </si>
  <si>
    <t>в целом; раздел 2 часть 2 пп.2.1.9</t>
  </si>
  <si>
    <t>06.12.2013 г. -        не установ.; с 19.12.2005 г.. -        не установ.</t>
  </si>
  <si>
    <t>Постановление администрации сп от 20.03.2014г. №53 " О формировании фонда капитального ремонта на счете регионального оператора"; Решения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</si>
  <si>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 часть 2 пп.2.1.8</t>
  </si>
  <si>
    <t>26.03.2014 г. -        не установ.; с 19.12.2005 г.. -        не установ.</t>
  </si>
  <si>
    <t>Решение СД Войсковицкого сп от 20.12.2007г. № 157 " Об утверждении Положения об участии в профилактике терроризма и экстремизма, а также минимизации и (или) ликвидации последствий проявлений терроризма и экстремизма в границах муниципального образования Войсковицкое сельское поселение Гатчинского муниципального района Ленинградской области"; Решения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</si>
  <si>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 xml:space="preserve">в целом; в целом; раздел 2 часть 2 </t>
  </si>
  <si>
    <t>28.12.2007г. -        не установ.; с 19.12.2005 г.. -        не установ.</t>
  </si>
  <si>
    <t>Решение СД Войсковицкого сп от 20.09.2007г. №132 "Об утверждении Положения о создании, содержании и организации деятельности аварийно-спасательных служб и аварийно-спасательных формирований на территории муниципального образования Войсковицкое сельское поселение Гатчинского муниципального района Ленинградской области";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</si>
  <si>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в целом; раздел 2 часть 2 пп 2.1.10</t>
  </si>
  <si>
    <t>05.10.2007 г. -        не установ.; с 19.12.2005 г.. -        не установ.</t>
  </si>
  <si>
    <t xml:space="preserve"> Решение СД Войсковицкого сп от 31.01.2006г. №35 "О создании Муниципального учреждения культуры «Войсковицкий центр культуры и спорта";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</si>
  <si>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 часть 2 пп 2.1.13</t>
  </si>
  <si>
    <t>с 2006г. -  не установ.; 22.12.05 г. -        не установ; с 19.12.2005 г.. -        не установ.</t>
  </si>
  <si>
    <t>Решения СД Войсковицкого сп от 17.07.2014г. №23 "Об утверждении генерального плана Войсковицкого сельского поселения";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</si>
  <si>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 часть 2 пп 2.1.23</t>
  </si>
  <si>
    <t>21.12.2012 г. -        не установ.; с 19.12.2005 г.. -        не установ.</t>
  </si>
  <si>
    <t>Решение СД Войсковицкого сп от 26.10.2006г.№84 "Об утверждении Положения об организации похоронного дела на территории Войсковицкого сельского поселения"; Решения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</si>
  <si>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 часть 2 пп 2.1.25</t>
  </si>
  <si>
    <t>09.11.2006г.  - не установ.; с 19.12.2005 г.. -        не установ.</t>
  </si>
  <si>
    <t xml:space="preserve">Постановления администрации Войсковицкого сп от 11.10.2010г. №164 "об утверждении Методики оценки эффективности внутренних систем выявления и профилактики коррупционных рисков в МО Войсковицкое сельское поселение Гатчинского муниципального района Ленинградской области"; от 13.10.2014г. №190 "О мерах по реализации отдельных положений Федерального закона от 25.12.2008 года  №273-ФЗ; ойсковицкого сельского поселения";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
</t>
  </si>
  <si>
    <t>в цело; раздел 2 часть 2</t>
  </si>
  <si>
    <t>11.10.2010г. -        не установ.; 22.10.2014г. -        не установ.</t>
  </si>
  <si>
    <t>1) ст.17    2). в целом</t>
  </si>
  <si>
    <t>Решение СД Войсковицкого сп от 23.03.2017г. № 13 "Положение о порядке назначения и выплаты  пенсии за выслугу лет муниципальным служащим, замещавшим должности муниципальной службы в органах местного самоуправления муниципального об¬разования Войсковицкого сельского поселения Гатчинского муниципального района  Ленинградской области"; Постановление администрации 21.12.2007г. №193"Об утверждении Положения о порядке расходования средств резервного фонда администрации Войсковицкого сельского поселения Гатчинского муниципального района Ленинградской области"; ойсковицкого сельского поселения";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</si>
  <si>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01.01.2017г. -        не установ.; 21.12.2007г. - не установ.; с 19.12.2005г. - не установ.</t>
  </si>
  <si>
    <t>Постановление администрации Войсковицкого сельского поселения от 16.10.2015г. №226 "Об утверждении муниципальной Программы развития муниципальной службы в МО Войсковицкое сельское поселение на 2016-2017 годы"; 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</si>
  <si>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целом, раздел 2, часть 2</t>
  </si>
  <si>
    <t>2015- 2017 гг., с 19.12.2005г. - не установ.</t>
  </si>
  <si>
    <t xml:space="preserve">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</si>
  <si>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в целом; раздел 2, часть 2 пп 2.1.5</t>
  </si>
  <si>
    <t>с 19.12.2005 г.. -        не установ.</t>
  </si>
  <si>
    <t>ст.19</t>
  </si>
  <si>
    <t>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</si>
  <si>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1). ст.19 ;         2). п.4</t>
  </si>
  <si>
    <t>09.01.2017-не установлен</t>
  </si>
  <si>
    <t xml:space="preserve">ст.19 </t>
  </si>
  <si>
    <t>Постановление администрации сп от 24.02.2016 №27 " О наделении должностных лиц полномочиями по составлению протоколов об административных правонарушениях", Решение СД МО Войсковицкое сельское поселение от 19.12.2005г. №23 (в ред.от 22.06.2011г. №94)"Об утверждении Положения об администрации Войсковицкого сельского поселения"</t>
  </si>
  <si>
    <t>24.02.2016-не устанолен, с 2006г. - не установ.</t>
  </si>
  <si>
    <t xml:space="preserve">ст.14 п.1 пп 1 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</si>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</sst>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00_р_._-;\-* #,##0.00000_р_._-;_-* &quot;-&quot;?????_р_._-;_-@_-"/>
    <numFmt numFmtId="179" formatCode="_-* #,##0.0\ _₽_-;\-* #,##0.0\ _₽_-;_-* &quot;-&quot;?\ _₽_-;_-@_-"/>
    <numFmt numFmtId="180" formatCode="_-* #,##0.00000\ _₽_-;\-* #,##0.00000\ _₽_-;_-* &quot;-&quot;?????\ _₽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9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0"/>
    </font>
    <font>
      <sz val="8"/>
      <color indexed="8"/>
      <name val="Times New Roman Cyr"/>
      <family val="1"/>
    </font>
    <font>
      <b/>
      <sz val="8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color indexed="10"/>
      <name val="Times New Roman Cyr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9"/>
      <color theme="1"/>
      <name val="Times New Roman Cyr"/>
      <family val="1"/>
    </font>
    <font>
      <sz val="10"/>
      <color theme="1"/>
      <name val="Times New Roman Cyr"/>
      <family val="1"/>
    </font>
    <font>
      <b/>
      <sz val="10"/>
      <color theme="1"/>
      <name val="Times New Roman Cyr"/>
      <family val="0"/>
    </font>
    <font>
      <sz val="8"/>
      <color theme="1"/>
      <name val="Times New Roman Cyr"/>
      <family val="1"/>
    </font>
    <font>
      <b/>
      <sz val="8"/>
      <color theme="1"/>
      <name val="Times New Roman Cyr"/>
      <family val="1"/>
    </font>
    <font>
      <sz val="8"/>
      <color theme="1"/>
      <name val="Times New Roman"/>
      <family val="1"/>
    </font>
    <font>
      <sz val="8"/>
      <color rgb="FF444444"/>
      <name val="Times New Roman"/>
      <family val="1"/>
    </font>
    <font>
      <sz val="8"/>
      <color rgb="FFFF0000"/>
      <name val="Times New Roman Cyr"/>
      <family val="1"/>
    </font>
    <font>
      <b/>
      <sz val="11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55" fillId="33" borderId="12" xfId="0" applyFont="1" applyFill="1" applyBorder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173" fontId="57" fillId="33" borderId="10" xfId="0" applyNumberFormat="1" applyFont="1" applyFill="1" applyBorder="1" applyAlignment="1">
      <alignment horizontal="center" vertical="top"/>
    </xf>
    <xf numFmtId="173" fontId="56" fillId="33" borderId="10" xfId="0" applyNumberFormat="1" applyFont="1" applyFill="1" applyBorder="1" applyAlignment="1">
      <alignment horizontal="center" vertical="top"/>
    </xf>
    <xf numFmtId="49" fontId="56" fillId="33" borderId="10" xfId="0" applyNumberFormat="1" applyFont="1" applyFill="1" applyBorder="1" applyAlignment="1">
      <alignment horizontal="center" vertical="top" wrapText="1"/>
    </xf>
    <xf numFmtId="173" fontId="7" fillId="33" borderId="10" xfId="0" applyNumberFormat="1" applyFont="1" applyFill="1" applyBorder="1" applyAlignment="1" applyProtection="1">
      <alignment horizontal="center" vertical="top"/>
      <protection locked="0"/>
    </xf>
    <xf numFmtId="173" fontId="2" fillId="33" borderId="10" xfId="0" applyNumberFormat="1" applyFont="1" applyFill="1" applyBorder="1" applyAlignment="1" applyProtection="1">
      <alignment horizontal="center" vertical="top"/>
      <protection locked="0"/>
    </xf>
    <xf numFmtId="49" fontId="56" fillId="33" borderId="10" xfId="0" applyNumberFormat="1" applyFont="1" applyFill="1" applyBorder="1" applyAlignment="1">
      <alignment horizontal="center" vertical="top"/>
    </xf>
    <xf numFmtId="173" fontId="8" fillId="33" borderId="10" xfId="0" applyNumberFormat="1" applyFont="1" applyFill="1" applyBorder="1" applyAlignment="1" applyProtection="1">
      <alignment horizontal="center" vertical="top"/>
      <protection locked="0"/>
    </xf>
    <xf numFmtId="0" fontId="56" fillId="33" borderId="0" xfId="0" applyFont="1" applyFill="1" applyAlignment="1">
      <alignment horizontal="center" vertical="center"/>
    </xf>
    <xf numFmtId="0" fontId="55" fillId="33" borderId="0" xfId="0" applyFont="1" applyFill="1" applyBorder="1" applyAlignment="1">
      <alignment/>
    </xf>
    <xf numFmtId="173" fontId="8" fillId="33" borderId="10" xfId="0" applyNumberFormat="1" applyFont="1" applyFill="1" applyBorder="1" applyAlignment="1" applyProtection="1">
      <alignment horizontal="center" vertical="top" wrapText="1"/>
      <protection/>
    </xf>
    <xf numFmtId="173" fontId="8" fillId="33" borderId="10" xfId="0" applyNumberFormat="1" applyFont="1" applyFill="1" applyBorder="1" applyAlignment="1" applyProtection="1">
      <alignment horizontal="center" vertical="top" shrinkToFit="1"/>
      <protection locked="0"/>
    </xf>
    <xf numFmtId="14" fontId="55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58" fillId="33" borderId="10" xfId="0" applyFont="1" applyFill="1" applyBorder="1" applyAlignment="1">
      <alignment horizontal="center" vertical="top"/>
    </xf>
    <xf numFmtId="14" fontId="5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2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8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vertical="center" wrapText="1" shrinkToFit="1"/>
      <protection locked="0"/>
    </xf>
    <xf numFmtId="0" fontId="58" fillId="33" borderId="10" xfId="0" applyFont="1" applyFill="1" applyBorder="1" applyAlignment="1">
      <alignment horizontal="center" vertical="top" wrapText="1"/>
    </xf>
    <xf numFmtId="173" fontId="7" fillId="33" borderId="10" xfId="0" applyNumberFormat="1" applyFont="1" applyFill="1" applyBorder="1" applyAlignment="1" applyProtection="1">
      <alignment horizontal="right" vertical="top"/>
      <protection locked="0"/>
    </xf>
    <xf numFmtId="0" fontId="55" fillId="33" borderId="13" xfId="0" applyFont="1" applyFill="1" applyBorder="1" applyAlignment="1">
      <alignment vertical="center"/>
    </xf>
    <xf numFmtId="0" fontId="3" fillId="33" borderId="0" xfId="0" applyFont="1" applyFill="1" applyAlignment="1">
      <alignment wrapText="1"/>
    </xf>
    <xf numFmtId="0" fontId="59" fillId="33" borderId="10" xfId="0" applyFont="1" applyFill="1" applyBorder="1" applyAlignment="1">
      <alignment horizontal="center" vertical="top" wrapText="1"/>
    </xf>
    <xf numFmtId="0" fontId="54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8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center"/>
    </xf>
    <xf numFmtId="0" fontId="6" fillId="33" borderId="0" xfId="43" applyNumberFormat="1" applyFont="1" applyFill="1" applyBorder="1" applyAlignment="1" applyProtection="1">
      <alignment vertical="top" wrapText="1"/>
      <protection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8" fillId="33" borderId="10" xfId="0" applyFont="1" applyFill="1" applyBorder="1" applyAlignment="1">
      <alignment vertical="top" wrapText="1"/>
    </xf>
    <xf numFmtId="0" fontId="61" fillId="34" borderId="0" xfId="0" applyFont="1" applyFill="1" applyAlignment="1">
      <alignment horizontal="left" vertical="center" wrapText="1" indent="1"/>
    </xf>
    <xf numFmtId="0" fontId="55" fillId="33" borderId="13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2" fillId="33" borderId="15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 wrapText="1"/>
    </xf>
    <xf numFmtId="49" fontId="62" fillId="33" borderId="18" xfId="0" applyNumberFormat="1" applyFont="1" applyFill="1" applyBorder="1" applyAlignment="1">
      <alignment horizontal="center" vertical="center" wrapText="1"/>
    </xf>
    <xf numFmtId="49" fontId="62" fillId="33" borderId="0" xfId="0" applyNumberFormat="1" applyFont="1" applyFill="1" applyBorder="1" applyAlignment="1">
      <alignment horizontal="center" vertical="center" wrapText="1"/>
    </xf>
    <xf numFmtId="49" fontId="62" fillId="33" borderId="23" xfId="0" applyNumberFormat="1" applyFont="1" applyFill="1" applyBorder="1" applyAlignment="1">
      <alignment horizontal="center" vertical="center" wrapText="1"/>
    </xf>
    <xf numFmtId="49" fontId="62" fillId="33" borderId="19" xfId="0" applyNumberFormat="1" applyFont="1" applyFill="1" applyBorder="1" applyAlignment="1">
      <alignment horizontal="center" vertical="center" wrapText="1"/>
    </xf>
    <xf numFmtId="49" fontId="62" fillId="33" borderId="12" xfId="0" applyNumberFormat="1" applyFont="1" applyFill="1" applyBorder="1" applyAlignment="1">
      <alignment horizontal="center" vertical="center" wrapText="1"/>
    </xf>
    <xf numFmtId="49" fontId="62" fillId="33" borderId="2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56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1"/>
  <sheetViews>
    <sheetView tabSelected="1" zoomScalePageLayoutView="0" workbookViewId="0" topLeftCell="J65">
      <selection activeCell="AB67" sqref="AB67"/>
    </sheetView>
  </sheetViews>
  <sheetFormatPr defaultColWidth="9.00390625" defaultRowHeight="12.75"/>
  <cols>
    <col min="1" max="1" width="28.25390625" style="3" customWidth="1"/>
    <col min="2" max="2" width="8.25390625" style="36" customWidth="1"/>
    <col min="3" max="3" width="25.25390625" style="3" customWidth="1"/>
    <col min="4" max="4" width="9.375" style="3" customWidth="1"/>
    <col min="5" max="5" width="8.625" style="3" customWidth="1"/>
    <col min="6" max="6" width="12.375" style="3" customWidth="1"/>
    <col min="7" max="7" width="9.00390625" style="3" customWidth="1"/>
    <col min="8" max="8" width="8.875" style="3" customWidth="1"/>
    <col min="9" max="9" width="8.25390625" style="3" customWidth="1"/>
    <col min="10" max="10" width="8.125" style="3" customWidth="1"/>
    <col min="11" max="14" width="8.25390625" style="3" customWidth="1"/>
    <col min="15" max="15" width="8.375" style="3" customWidth="1"/>
    <col min="16" max="21" width="8.25390625" style="3" customWidth="1"/>
    <col min="22" max="22" width="8.375" style="3" customWidth="1"/>
    <col min="23" max="23" width="23.625" style="3" customWidth="1"/>
    <col min="24" max="24" width="8.25390625" style="3" customWidth="1"/>
    <col min="25" max="25" width="8.875" style="3" customWidth="1"/>
    <col min="26" max="26" width="15.25390625" style="3" customWidth="1"/>
    <col min="27" max="27" width="8.25390625" style="3" customWidth="1"/>
    <col min="28" max="28" width="9.00390625" style="3" customWidth="1"/>
    <col min="29" max="29" width="42.375" style="3" customWidth="1"/>
    <col min="30" max="30" width="14.375" style="3" customWidth="1"/>
    <col min="31" max="31" width="10.375" style="3" customWidth="1"/>
    <col min="32" max="32" width="6.375" style="3" customWidth="1"/>
    <col min="33" max="33" width="8.25390625" style="3" customWidth="1"/>
    <col min="34" max="34" width="11.75390625" style="3" customWidth="1"/>
    <col min="35" max="35" width="12.125" style="3" customWidth="1"/>
    <col min="36" max="36" width="12.00390625" style="3" customWidth="1"/>
    <col min="37" max="38" width="11.625" style="3" customWidth="1"/>
    <col min="39" max="39" width="11.375" style="3" customWidth="1"/>
    <col min="40" max="40" width="10.625" style="3" hidden="1" customWidth="1"/>
    <col min="41" max="41" width="10.375" style="3" hidden="1" customWidth="1"/>
    <col min="42" max="42" width="11.00390625" style="3" hidden="1" customWidth="1"/>
    <col min="43" max="45" width="11.125" style="3" hidden="1" customWidth="1"/>
    <col min="46" max="46" width="12.25390625" style="3" customWidth="1"/>
    <col min="47" max="47" width="12.375" style="3" customWidth="1"/>
    <col min="48" max="48" width="11.375" style="3" customWidth="1"/>
    <col min="49" max="49" width="12.125" style="3" customWidth="1"/>
    <col min="50" max="50" width="11.625" style="3" customWidth="1"/>
    <col min="51" max="51" width="11.875" style="3" customWidth="1"/>
    <col min="52" max="52" width="11.625" style="3" customWidth="1"/>
    <col min="53" max="53" width="11.75390625" style="3" customWidth="1"/>
    <col min="54" max="54" width="11.375" style="3" customWidth="1"/>
    <col min="55" max="55" width="11.125" style="3" hidden="1" customWidth="1"/>
    <col min="56" max="56" width="10.375" style="3" hidden="1" customWidth="1"/>
    <col min="57" max="57" width="11.875" style="3" hidden="1" customWidth="1"/>
    <col min="58" max="58" width="12.375" style="3" customWidth="1"/>
    <col min="59" max="59" width="11.375" style="3" customWidth="1"/>
    <col min="60" max="60" width="11.75390625" style="3" customWidth="1"/>
    <col min="61" max="61" width="8.75390625" style="3" customWidth="1"/>
    <col min="62" max="64" width="8.25390625" style="3" customWidth="1"/>
    <col min="65" max="16384" width="9.125" style="3" customWidth="1"/>
  </cols>
  <sheetData>
    <row r="1" spans="51:62" ht="55.5" customHeight="1">
      <c r="AY1" s="47"/>
      <c r="AZ1" s="47"/>
      <c r="BA1" s="47"/>
      <c r="BB1" s="47"/>
      <c r="BC1" s="47"/>
      <c r="BD1" s="47"/>
      <c r="BE1" s="47"/>
      <c r="BF1" s="104" t="s">
        <v>18</v>
      </c>
      <c r="BG1" s="104"/>
      <c r="BH1" s="104"/>
      <c r="BI1" s="104"/>
      <c r="BJ1" s="34"/>
    </row>
    <row r="2" spans="1:61" ht="15.75" customHeight="1">
      <c r="A2" s="105" t="s">
        <v>72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</row>
    <row r="3" spans="1:61" ht="15">
      <c r="A3" s="105" t="s">
        <v>180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</row>
    <row r="4" spans="1:61" ht="15">
      <c r="A4" s="5" t="s">
        <v>73</v>
      </c>
      <c r="B4" s="106" t="s">
        <v>74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48"/>
      <c r="R4" s="48"/>
      <c r="S4" s="48"/>
      <c r="T4" s="48"/>
      <c r="U4" s="48"/>
      <c r="V4" s="48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</row>
    <row r="5" spans="1:61" ht="15">
      <c r="A5" s="5" t="s">
        <v>123</v>
      </c>
      <c r="B5" s="106" t="s">
        <v>124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48"/>
      <c r="R5" s="48"/>
      <c r="S5" s="48"/>
      <c r="T5" s="48"/>
      <c r="U5" s="48"/>
      <c r="V5" s="48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</row>
    <row r="6" spans="1:61" ht="15">
      <c r="A6" s="5" t="s">
        <v>15</v>
      </c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</row>
    <row r="7" spans="1:61" ht="12.75" customHeight="1">
      <c r="A7" s="107" t="s">
        <v>20</v>
      </c>
      <c r="B7" s="65" t="s">
        <v>21</v>
      </c>
      <c r="C7" s="63" t="s">
        <v>22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F7" s="65" t="s">
        <v>23</v>
      </c>
      <c r="AG7" s="63" t="s">
        <v>24</v>
      </c>
      <c r="AH7" s="72" t="s">
        <v>25</v>
      </c>
      <c r="AI7" s="87"/>
      <c r="AJ7" s="87"/>
      <c r="AK7" s="87"/>
      <c r="AL7" s="87"/>
      <c r="AM7" s="73"/>
      <c r="AN7" s="94" t="s">
        <v>162</v>
      </c>
      <c r="AO7" s="95"/>
      <c r="AP7" s="95"/>
      <c r="AQ7" s="95"/>
      <c r="AR7" s="95"/>
      <c r="AS7" s="96"/>
      <c r="AT7" s="72" t="s">
        <v>26</v>
      </c>
      <c r="AU7" s="87"/>
      <c r="AV7" s="87"/>
      <c r="AW7" s="87"/>
      <c r="AX7" s="87"/>
      <c r="AY7" s="73"/>
      <c r="AZ7" s="72" t="s">
        <v>27</v>
      </c>
      <c r="BA7" s="87"/>
      <c r="BB7" s="73"/>
      <c r="BC7" s="94" t="s">
        <v>165</v>
      </c>
      <c r="BD7" s="95"/>
      <c r="BE7" s="96"/>
      <c r="BF7" s="72" t="s">
        <v>28</v>
      </c>
      <c r="BG7" s="87"/>
      <c r="BH7" s="87"/>
      <c r="BI7" s="68" t="s">
        <v>29</v>
      </c>
    </row>
    <row r="8" spans="1:61" ht="9.75" customHeight="1">
      <c r="A8" s="108"/>
      <c r="B8" s="66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1"/>
      <c r="AF8" s="66"/>
      <c r="AG8" s="64"/>
      <c r="AH8" s="88"/>
      <c r="AI8" s="89"/>
      <c r="AJ8" s="89"/>
      <c r="AK8" s="89"/>
      <c r="AL8" s="89"/>
      <c r="AM8" s="90"/>
      <c r="AN8" s="97"/>
      <c r="AO8" s="98"/>
      <c r="AP8" s="98"/>
      <c r="AQ8" s="98"/>
      <c r="AR8" s="98"/>
      <c r="AS8" s="99"/>
      <c r="AT8" s="88"/>
      <c r="AU8" s="89"/>
      <c r="AV8" s="89"/>
      <c r="AW8" s="89"/>
      <c r="AX8" s="89"/>
      <c r="AY8" s="90"/>
      <c r="AZ8" s="88"/>
      <c r="BA8" s="89"/>
      <c r="BB8" s="90"/>
      <c r="BC8" s="97"/>
      <c r="BD8" s="98"/>
      <c r="BE8" s="99"/>
      <c r="BF8" s="88"/>
      <c r="BG8" s="89"/>
      <c r="BH8" s="89"/>
      <c r="BI8" s="69"/>
    </row>
    <row r="9" spans="1:61" ht="27.75" customHeight="1">
      <c r="A9" s="108"/>
      <c r="B9" s="66"/>
      <c r="C9" s="79" t="s"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79" t="s">
        <v>30</v>
      </c>
      <c r="X9" s="80"/>
      <c r="Y9" s="80"/>
      <c r="Z9" s="80"/>
      <c r="AA9" s="80"/>
      <c r="AB9" s="80"/>
      <c r="AC9" s="67" t="s">
        <v>126</v>
      </c>
      <c r="AD9" s="67"/>
      <c r="AE9" s="67"/>
      <c r="AF9" s="66"/>
      <c r="AG9" s="64"/>
      <c r="AH9" s="91"/>
      <c r="AI9" s="92"/>
      <c r="AJ9" s="92"/>
      <c r="AK9" s="92"/>
      <c r="AL9" s="92"/>
      <c r="AM9" s="93"/>
      <c r="AN9" s="100"/>
      <c r="AO9" s="101"/>
      <c r="AP9" s="101"/>
      <c r="AQ9" s="101"/>
      <c r="AR9" s="101"/>
      <c r="AS9" s="102"/>
      <c r="AT9" s="91"/>
      <c r="AU9" s="92"/>
      <c r="AV9" s="92"/>
      <c r="AW9" s="92"/>
      <c r="AX9" s="92"/>
      <c r="AY9" s="93"/>
      <c r="AZ9" s="91"/>
      <c r="BA9" s="92"/>
      <c r="BB9" s="93"/>
      <c r="BC9" s="100"/>
      <c r="BD9" s="101"/>
      <c r="BE9" s="102"/>
      <c r="BF9" s="74"/>
      <c r="BG9" s="103"/>
      <c r="BH9" s="103"/>
      <c r="BI9" s="69"/>
    </row>
    <row r="10" spans="1:61" ht="13.5" customHeight="1">
      <c r="A10" s="108"/>
      <c r="B10" s="66"/>
      <c r="C10" s="82" t="s">
        <v>31</v>
      </c>
      <c r="D10" s="83"/>
      <c r="E10" s="84"/>
      <c r="F10" s="79" t="s">
        <v>32</v>
      </c>
      <c r="G10" s="80"/>
      <c r="H10" s="80"/>
      <c r="I10" s="81"/>
      <c r="J10" s="79" t="s">
        <v>33</v>
      </c>
      <c r="K10" s="80"/>
      <c r="L10" s="81"/>
      <c r="M10" s="63" t="s">
        <v>34</v>
      </c>
      <c r="N10" s="85"/>
      <c r="O10" s="85"/>
      <c r="P10" s="86"/>
      <c r="Q10" s="79" t="s">
        <v>35</v>
      </c>
      <c r="R10" s="80"/>
      <c r="S10" s="80"/>
      <c r="T10" s="79" t="s">
        <v>36</v>
      </c>
      <c r="U10" s="80"/>
      <c r="V10" s="81"/>
      <c r="W10" s="79" t="s">
        <v>37</v>
      </c>
      <c r="X10" s="80"/>
      <c r="Y10" s="81"/>
      <c r="Z10" s="79" t="s">
        <v>38</v>
      </c>
      <c r="AA10" s="80"/>
      <c r="AB10" s="81"/>
      <c r="AC10" s="79" t="s">
        <v>127</v>
      </c>
      <c r="AD10" s="80"/>
      <c r="AE10" s="81"/>
      <c r="AF10" s="66"/>
      <c r="AG10" s="109"/>
      <c r="AH10" s="72" t="s">
        <v>75</v>
      </c>
      <c r="AI10" s="76"/>
      <c r="AJ10" s="68" t="s">
        <v>76</v>
      </c>
      <c r="AK10" s="68" t="s">
        <v>77</v>
      </c>
      <c r="AL10" s="72" t="s">
        <v>39</v>
      </c>
      <c r="AM10" s="73"/>
      <c r="AN10" s="72" t="s">
        <v>75</v>
      </c>
      <c r="AO10" s="76"/>
      <c r="AP10" s="68" t="s">
        <v>76</v>
      </c>
      <c r="AQ10" s="68" t="s">
        <v>77</v>
      </c>
      <c r="AR10" s="72" t="s">
        <v>39</v>
      </c>
      <c r="AS10" s="73"/>
      <c r="AT10" s="72" t="s">
        <v>75</v>
      </c>
      <c r="AU10" s="76"/>
      <c r="AV10" s="68" t="s">
        <v>76</v>
      </c>
      <c r="AW10" s="68" t="s">
        <v>77</v>
      </c>
      <c r="AX10" s="72" t="s">
        <v>39</v>
      </c>
      <c r="AY10" s="73"/>
      <c r="AZ10" s="68" t="s">
        <v>167</v>
      </c>
      <c r="BA10" s="68" t="s">
        <v>168</v>
      </c>
      <c r="BB10" s="68" t="s">
        <v>125</v>
      </c>
      <c r="BC10" s="68" t="s">
        <v>167</v>
      </c>
      <c r="BD10" s="68" t="s">
        <v>168</v>
      </c>
      <c r="BE10" s="68" t="s">
        <v>125</v>
      </c>
      <c r="BF10" s="68" t="s">
        <v>167</v>
      </c>
      <c r="BG10" s="68" t="s">
        <v>168</v>
      </c>
      <c r="BH10" s="68" t="s">
        <v>125</v>
      </c>
      <c r="BI10" s="69"/>
    </row>
    <row r="11" spans="1:61" ht="51" customHeight="1">
      <c r="A11" s="108"/>
      <c r="B11" s="66"/>
      <c r="C11" s="67" t="s">
        <v>40</v>
      </c>
      <c r="D11" s="67" t="s">
        <v>41</v>
      </c>
      <c r="E11" s="67" t="s">
        <v>42</v>
      </c>
      <c r="F11" s="67" t="s">
        <v>40</v>
      </c>
      <c r="G11" s="67" t="s">
        <v>41</v>
      </c>
      <c r="H11" s="67" t="s">
        <v>42</v>
      </c>
      <c r="I11" s="65" t="s">
        <v>43</v>
      </c>
      <c r="J11" s="67" t="s">
        <v>40</v>
      </c>
      <c r="K11" s="63" t="s">
        <v>44</v>
      </c>
      <c r="L11" s="67" t="s">
        <v>42</v>
      </c>
      <c r="M11" s="67" t="s">
        <v>40</v>
      </c>
      <c r="N11" s="63" t="s">
        <v>44</v>
      </c>
      <c r="O11" s="67" t="s">
        <v>42</v>
      </c>
      <c r="P11" s="65" t="s">
        <v>43</v>
      </c>
      <c r="Q11" s="67" t="s">
        <v>40</v>
      </c>
      <c r="R11" s="63" t="s">
        <v>44</v>
      </c>
      <c r="S11" s="65" t="s">
        <v>42</v>
      </c>
      <c r="T11" s="67" t="s">
        <v>40</v>
      </c>
      <c r="U11" s="63" t="s">
        <v>44</v>
      </c>
      <c r="V11" s="65" t="s">
        <v>42</v>
      </c>
      <c r="W11" s="67" t="s">
        <v>40</v>
      </c>
      <c r="X11" s="67" t="s">
        <v>41</v>
      </c>
      <c r="Y11" s="67" t="s">
        <v>42</v>
      </c>
      <c r="Z11" s="67" t="s">
        <v>40</v>
      </c>
      <c r="AA11" s="63" t="s">
        <v>44</v>
      </c>
      <c r="AB11" s="67" t="s">
        <v>42</v>
      </c>
      <c r="AC11" s="67" t="s">
        <v>40</v>
      </c>
      <c r="AD11" s="63" t="s">
        <v>44</v>
      </c>
      <c r="AE11" s="67" t="s">
        <v>42</v>
      </c>
      <c r="AF11" s="66"/>
      <c r="AG11" s="67" t="s">
        <v>45</v>
      </c>
      <c r="AH11" s="77"/>
      <c r="AI11" s="78"/>
      <c r="AJ11" s="69"/>
      <c r="AK11" s="69"/>
      <c r="AL11" s="74"/>
      <c r="AM11" s="75"/>
      <c r="AN11" s="77"/>
      <c r="AO11" s="78"/>
      <c r="AP11" s="69"/>
      <c r="AQ11" s="69"/>
      <c r="AR11" s="74"/>
      <c r="AS11" s="75"/>
      <c r="AT11" s="77"/>
      <c r="AU11" s="78"/>
      <c r="AV11" s="69"/>
      <c r="AW11" s="69"/>
      <c r="AX11" s="74"/>
      <c r="AY11" s="75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1:61" ht="18" customHeight="1">
      <c r="A12" s="108"/>
      <c r="B12" s="66"/>
      <c r="C12" s="67"/>
      <c r="D12" s="67"/>
      <c r="E12" s="67"/>
      <c r="F12" s="67"/>
      <c r="G12" s="67"/>
      <c r="H12" s="67"/>
      <c r="I12" s="66"/>
      <c r="J12" s="67"/>
      <c r="K12" s="64"/>
      <c r="L12" s="67"/>
      <c r="M12" s="67"/>
      <c r="N12" s="64"/>
      <c r="O12" s="67"/>
      <c r="P12" s="66"/>
      <c r="Q12" s="67"/>
      <c r="R12" s="64"/>
      <c r="S12" s="66"/>
      <c r="T12" s="67"/>
      <c r="U12" s="64"/>
      <c r="V12" s="66"/>
      <c r="W12" s="67"/>
      <c r="X12" s="67"/>
      <c r="Y12" s="67"/>
      <c r="Z12" s="67"/>
      <c r="AA12" s="64"/>
      <c r="AB12" s="67"/>
      <c r="AC12" s="67"/>
      <c r="AD12" s="64"/>
      <c r="AE12" s="67"/>
      <c r="AF12" s="66"/>
      <c r="AG12" s="67"/>
      <c r="AH12" s="68" t="s">
        <v>1</v>
      </c>
      <c r="AI12" s="68" t="s">
        <v>46</v>
      </c>
      <c r="AJ12" s="69"/>
      <c r="AK12" s="69"/>
      <c r="AL12" s="61" t="s">
        <v>78</v>
      </c>
      <c r="AM12" s="61" t="s">
        <v>79</v>
      </c>
      <c r="AN12" s="61" t="s">
        <v>1</v>
      </c>
      <c r="AO12" s="68" t="s">
        <v>46</v>
      </c>
      <c r="AP12" s="69"/>
      <c r="AQ12" s="69"/>
      <c r="AR12" s="61" t="s">
        <v>78</v>
      </c>
      <c r="AS12" s="61" t="s">
        <v>79</v>
      </c>
      <c r="AT12" s="61" t="s">
        <v>1</v>
      </c>
      <c r="AU12" s="68" t="s">
        <v>46</v>
      </c>
      <c r="AV12" s="69"/>
      <c r="AW12" s="69"/>
      <c r="AX12" s="61" t="s">
        <v>78</v>
      </c>
      <c r="AY12" s="61" t="s">
        <v>79</v>
      </c>
      <c r="AZ12" s="69"/>
      <c r="BA12" s="69"/>
      <c r="BB12" s="69"/>
      <c r="BC12" s="69"/>
      <c r="BD12" s="69"/>
      <c r="BE12" s="69"/>
      <c r="BF12" s="69"/>
      <c r="BG12" s="69"/>
      <c r="BH12" s="69"/>
      <c r="BI12" s="69"/>
    </row>
    <row r="13" spans="1:61" ht="15">
      <c r="A13" s="108"/>
      <c r="B13" s="66"/>
      <c r="C13" s="67"/>
      <c r="D13" s="67"/>
      <c r="E13" s="67"/>
      <c r="F13" s="67"/>
      <c r="G13" s="67"/>
      <c r="H13" s="67"/>
      <c r="I13" s="66"/>
      <c r="J13" s="67"/>
      <c r="K13" s="64"/>
      <c r="L13" s="67"/>
      <c r="M13" s="67"/>
      <c r="N13" s="64"/>
      <c r="O13" s="67"/>
      <c r="P13" s="66"/>
      <c r="Q13" s="67"/>
      <c r="R13" s="64"/>
      <c r="S13" s="66"/>
      <c r="T13" s="67"/>
      <c r="U13" s="64"/>
      <c r="V13" s="66"/>
      <c r="W13" s="67"/>
      <c r="X13" s="67"/>
      <c r="Y13" s="67"/>
      <c r="Z13" s="67"/>
      <c r="AA13" s="64"/>
      <c r="AB13" s="67"/>
      <c r="AC13" s="67"/>
      <c r="AD13" s="64"/>
      <c r="AE13" s="67"/>
      <c r="AF13" s="66"/>
      <c r="AG13" s="67"/>
      <c r="AH13" s="69"/>
      <c r="AI13" s="69"/>
      <c r="AJ13" s="69"/>
      <c r="AK13" s="69"/>
      <c r="AL13" s="62"/>
      <c r="AM13" s="62"/>
      <c r="AN13" s="62"/>
      <c r="AO13" s="69"/>
      <c r="AP13" s="69"/>
      <c r="AQ13" s="69"/>
      <c r="AR13" s="62"/>
      <c r="AS13" s="62"/>
      <c r="AT13" s="62"/>
      <c r="AU13" s="69"/>
      <c r="AV13" s="69"/>
      <c r="AW13" s="69"/>
      <c r="AX13" s="62"/>
      <c r="AY13" s="62"/>
      <c r="AZ13" s="69"/>
      <c r="BA13" s="69"/>
      <c r="BB13" s="69"/>
      <c r="BC13" s="69"/>
      <c r="BD13" s="69"/>
      <c r="BE13" s="69"/>
      <c r="BF13" s="69"/>
      <c r="BG13" s="69"/>
      <c r="BH13" s="69"/>
      <c r="BI13" s="69"/>
    </row>
    <row r="14" spans="1:61" ht="12" customHeight="1" hidden="1">
      <c r="A14" s="108"/>
      <c r="B14" s="66"/>
      <c r="C14" s="67"/>
      <c r="D14" s="67"/>
      <c r="E14" s="67"/>
      <c r="F14" s="67"/>
      <c r="G14" s="67"/>
      <c r="H14" s="67"/>
      <c r="I14" s="66"/>
      <c r="J14" s="67"/>
      <c r="K14" s="64"/>
      <c r="L14" s="67"/>
      <c r="M14" s="67"/>
      <c r="N14" s="64"/>
      <c r="O14" s="67"/>
      <c r="P14" s="66"/>
      <c r="Q14" s="67"/>
      <c r="R14" s="64"/>
      <c r="S14" s="66"/>
      <c r="T14" s="67"/>
      <c r="U14" s="64"/>
      <c r="V14" s="66"/>
      <c r="W14" s="67"/>
      <c r="X14" s="67"/>
      <c r="Y14" s="67"/>
      <c r="Z14" s="67"/>
      <c r="AA14" s="64"/>
      <c r="AB14" s="67"/>
      <c r="AC14" s="67"/>
      <c r="AD14" s="64"/>
      <c r="AE14" s="67"/>
      <c r="AF14" s="66"/>
      <c r="AG14" s="67"/>
      <c r="AH14" s="69"/>
      <c r="AI14" s="69"/>
      <c r="AJ14" s="69"/>
      <c r="AK14" s="69"/>
      <c r="AL14" s="62"/>
      <c r="AM14" s="62"/>
      <c r="AN14" s="62"/>
      <c r="AO14" s="69"/>
      <c r="AP14" s="69"/>
      <c r="AQ14" s="69"/>
      <c r="AR14" s="62"/>
      <c r="AS14" s="62"/>
      <c r="AT14" s="62"/>
      <c r="AU14" s="69"/>
      <c r="AV14" s="69"/>
      <c r="AW14" s="69"/>
      <c r="AX14" s="62"/>
      <c r="AY14" s="62"/>
      <c r="AZ14" s="69"/>
      <c r="BA14" s="69"/>
      <c r="BB14" s="69"/>
      <c r="BC14" s="69"/>
      <c r="BD14" s="69"/>
      <c r="BE14" s="69"/>
      <c r="BF14" s="69"/>
      <c r="BG14" s="69"/>
      <c r="BH14" s="69"/>
      <c r="BI14" s="69"/>
    </row>
    <row r="15" spans="1:61" ht="16.5" customHeight="1">
      <c r="A15" s="1">
        <v>1</v>
      </c>
      <c r="B15" s="2" t="s">
        <v>47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7">
        <v>13</v>
      </c>
      <c r="N15" s="37">
        <v>14</v>
      </c>
      <c r="O15" s="37">
        <v>15</v>
      </c>
      <c r="P15" s="37">
        <v>16</v>
      </c>
      <c r="Q15" s="38">
        <v>17</v>
      </c>
      <c r="R15" s="38">
        <v>18</v>
      </c>
      <c r="S15" s="38">
        <v>19</v>
      </c>
      <c r="T15" s="38">
        <v>20</v>
      </c>
      <c r="U15" s="38">
        <v>21</v>
      </c>
      <c r="V15" s="38">
        <v>22</v>
      </c>
      <c r="W15" s="38">
        <v>23</v>
      </c>
      <c r="X15" s="37">
        <v>24</v>
      </c>
      <c r="Y15" s="37">
        <v>25</v>
      </c>
      <c r="Z15" s="37">
        <v>26</v>
      </c>
      <c r="AA15" s="37">
        <v>27</v>
      </c>
      <c r="AB15" s="37">
        <v>28</v>
      </c>
      <c r="AC15" s="37"/>
      <c r="AD15" s="37"/>
      <c r="AE15" s="37"/>
      <c r="AF15" s="37">
        <v>29</v>
      </c>
      <c r="AG15" s="37">
        <v>30</v>
      </c>
      <c r="AH15" s="39">
        <v>31</v>
      </c>
      <c r="AI15" s="39">
        <v>32</v>
      </c>
      <c r="AJ15" s="39">
        <v>33</v>
      </c>
      <c r="AK15" s="39">
        <v>34</v>
      </c>
      <c r="AL15" s="39">
        <v>35</v>
      </c>
      <c r="AM15" s="39">
        <v>36</v>
      </c>
      <c r="AN15" s="39"/>
      <c r="AO15" s="39"/>
      <c r="AP15" s="39"/>
      <c r="AQ15" s="39"/>
      <c r="AR15" s="39"/>
      <c r="AS15" s="39"/>
      <c r="AT15" s="39">
        <v>37</v>
      </c>
      <c r="AU15" s="39">
        <v>38</v>
      </c>
      <c r="AV15" s="39">
        <v>39</v>
      </c>
      <c r="AW15" s="39">
        <v>40</v>
      </c>
      <c r="AX15" s="39">
        <v>41</v>
      </c>
      <c r="AY15" s="39">
        <v>42</v>
      </c>
      <c r="AZ15" s="39">
        <v>43</v>
      </c>
      <c r="BA15" s="39">
        <v>44</v>
      </c>
      <c r="BB15" s="39">
        <v>45</v>
      </c>
      <c r="BC15" s="39"/>
      <c r="BD15" s="39"/>
      <c r="BE15" s="39"/>
      <c r="BF15" s="39">
        <v>46</v>
      </c>
      <c r="BG15" s="39">
        <v>47</v>
      </c>
      <c r="BH15" s="39">
        <v>48</v>
      </c>
      <c r="BI15" s="39">
        <v>49</v>
      </c>
    </row>
    <row r="16" spans="1:61" ht="56.25">
      <c r="A16" s="31" t="s">
        <v>8</v>
      </c>
      <c r="B16" s="8">
        <v>4900</v>
      </c>
      <c r="C16" s="44" t="s">
        <v>16</v>
      </c>
      <c r="D16" s="44" t="s">
        <v>16</v>
      </c>
      <c r="E16" s="44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4" t="s">
        <v>16</v>
      </c>
      <c r="R16" s="44" t="s">
        <v>16</v>
      </c>
      <c r="S16" s="44" t="s">
        <v>16</v>
      </c>
      <c r="T16" s="44" t="s">
        <v>16</v>
      </c>
      <c r="U16" s="44" t="s">
        <v>16</v>
      </c>
      <c r="V16" s="44" t="s">
        <v>16</v>
      </c>
      <c r="W16" s="44" t="s">
        <v>16</v>
      </c>
      <c r="X16" s="44" t="s">
        <v>16</v>
      </c>
      <c r="Y16" s="44" t="s">
        <v>16</v>
      </c>
      <c r="Z16" s="44" t="s">
        <v>16</v>
      </c>
      <c r="AA16" s="44" t="s">
        <v>16</v>
      </c>
      <c r="AB16" s="44" t="s">
        <v>16</v>
      </c>
      <c r="AC16" s="44"/>
      <c r="AD16" s="44"/>
      <c r="AE16" s="44"/>
      <c r="AF16" s="9" t="s">
        <v>16</v>
      </c>
      <c r="AG16" s="9" t="s">
        <v>16</v>
      </c>
      <c r="AH16" s="19">
        <f aca="true" t="shared" si="0" ref="AH16:BH16">AH17+AH44+AH51+AH64+AH74</f>
        <v>48286.23486</v>
      </c>
      <c r="AI16" s="19">
        <f t="shared" si="0"/>
        <v>44056.87738</v>
      </c>
      <c r="AJ16" s="19">
        <f t="shared" si="0"/>
        <v>54734</v>
      </c>
      <c r="AK16" s="19">
        <f t="shared" si="0"/>
        <v>53647.634837000005</v>
      </c>
      <c r="AL16" s="19">
        <f t="shared" si="0"/>
        <v>55708.83159048001</v>
      </c>
      <c r="AM16" s="19">
        <f t="shared" si="0"/>
        <v>57909.67621409921</v>
      </c>
      <c r="AN16" s="19">
        <f t="shared" si="0"/>
        <v>7769.731970000001</v>
      </c>
      <c r="AO16" s="19">
        <f t="shared" si="0"/>
        <v>5534.470679999999</v>
      </c>
      <c r="AP16" s="19">
        <f t="shared" si="0"/>
        <v>3050.66</v>
      </c>
      <c r="AQ16" s="19">
        <f t="shared" si="0"/>
        <v>1272.6996</v>
      </c>
      <c r="AR16" s="19">
        <f t="shared" si="0"/>
        <v>1323.6075840000005</v>
      </c>
      <c r="AS16" s="19">
        <f t="shared" si="0"/>
        <v>1376.5518873600001</v>
      </c>
      <c r="AT16" s="19">
        <f t="shared" si="0"/>
        <v>40516.502889999996</v>
      </c>
      <c r="AU16" s="19">
        <f t="shared" si="0"/>
        <v>38522.4067</v>
      </c>
      <c r="AV16" s="19">
        <f t="shared" si="0"/>
        <v>51683.34</v>
      </c>
      <c r="AW16" s="19">
        <f t="shared" si="0"/>
        <v>52374.935237000005</v>
      </c>
      <c r="AX16" s="19">
        <f t="shared" si="0"/>
        <v>54385.224006480006</v>
      </c>
      <c r="AY16" s="19">
        <f t="shared" si="0"/>
        <v>56533.12432673921</v>
      </c>
      <c r="AZ16" s="19">
        <f t="shared" si="0"/>
        <v>48062.95285999999</v>
      </c>
      <c r="BA16" s="19">
        <f t="shared" si="0"/>
        <v>54734</v>
      </c>
      <c r="BB16" s="19">
        <f t="shared" si="0"/>
        <v>53647.634837000005</v>
      </c>
      <c r="BC16" s="19">
        <f t="shared" si="0"/>
        <v>-223.282</v>
      </c>
      <c r="BD16" s="19">
        <f t="shared" si="0"/>
        <v>0</v>
      </c>
      <c r="BE16" s="19">
        <f t="shared" si="0"/>
        <v>0</v>
      </c>
      <c r="BF16" s="19">
        <f t="shared" si="0"/>
        <v>40293.22089</v>
      </c>
      <c r="BG16" s="19">
        <f t="shared" si="0"/>
        <v>51683.34</v>
      </c>
      <c r="BH16" s="19">
        <f t="shared" si="0"/>
        <v>52374.935237000005</v>
      </c>
      <c r="BI16" s="24"/>
    </row>
    <row r="17" spans="1:61" ht="78.75">
      <c r="A17" s="31" t="s">
        <v>49</v>
      </c>
      <c r="B17" s="8">
        <v>4901</v>
      </c>
      <c r="C17" s="44" t="s">
        <v>16</v>
      </c>
      <c r="D17" s="44" t="s">
        <v>16</v>
      </c>
      <c r="E17" s="44" t="s">
        <v>16</v>
      </c>
      <c r="F17" s="44" t="s">
        <v>16</v>
      </c>
      <c r="G17" s="44" t="s">
        <v>16</v>
      </c>
      <c r="H17" s="44" t="s">
        <v>16</v>
      </c>
      <c r="I17" s="44" t="s">
        <v>16</v>
      </c>
      <c r="J17" s="44" t="s">
        <v>16</v>
      </c>
      <c r="K17" s="44" t="s">
        <v>16</v>
      </c>
      <c r="L17" s="44" t="s">
        <v>16</v>
      </c>
      <c r="M17" s="44" t="s">
        <v>16</v>
      </c>
      <c r="N17" s="44" t="s">
        <v>16</v>
      </c>
      <c r="O17" s="44" t="s">
        <v>16</v>
      </c>
      <c r="P17" s="44" t="s">
        <v>16</v>
      </c>
      <c r="Q17" s="44" t="s">
        <v>16</v>
      </c>
      <c r="R17" s="44" t="s">
        <v>16</v>
      </c>
      <c r="S17" s="44" t="s">
        <v>16</v>
      </c>
      <c r="T17" s="44" t="s">
        <v>16</v>
      </c>
      <c r="U17" s="44" t="s">
        <v>16</v>
      </c>
      <c r="V17" s="44" t="s">
        <v>16</v>
      </c>
      <c r="W17" s="44" t="s">
        <v>16</v>
      </c>
      <c r="X17" s="44" t="s">
        <v>16</v>
      </c>
      <c r="Y17" s="44" t="s">
        <v>16</v>
      </c>
      <c r="Z17" s="44" t="s">
        <v>16</v>
      </c>
      <c r="AA17" s="44" t="s">
        <v>16</v>
      </c>
      <c r="AB17" s="44" t="s">
        <v>16</v>
      </c>
      <c r="AC17" s="44"/>
      <c r="AD17" s="44"/>
      <c r="AE17" s="44"/>
      <c r="AF17" s="9" t="s">
        <v>16</v>
      </c>
      <c r="AG17" s="9" t="s">
        <v>16</v>
      </c>
      <c r="AH17" s="16">
        <f aca="true" t="shared" si="1" ref="AH17:BH17">AH18+AH29</f>
        <v>34911.31586</v>
      </c>
      <c r="AI17" s="20">
        <f t="shared" si="1"/>
        <v>31008.04924</v>
      </c>
      <c r="AJ17" s="16">
        <f t="shared" si="1"/>
        <v>40858.362</v>
      </c>
      <c r="AK17" s="16">
        <f>AK18+AK29</f>
        <v>39239.062357</v>
      </c>
      <c r="AL17" s="16">
        <f t="shared" si="1"/>
        <v>40808.62485128001</v>
      </c>
      <c r="AM17" s="16">
        <f t="shared" si="1"/>
        <v>42440.96984533121</v>
      </c>
      <c r="AN17" s="16">
        <f t="shared" si="1"/>
        <v>7717.681970000001</v>
      </c>
      <c r="AO17" s="20">
        <f t="shared" si="1"/>
        <v>5486.56168</v>
      </c>
      <c r="AP17" s="16">
        <f t="shared" si="1"/>
        <v>2900</v>
      </c>
      <c r="AQ17" s="16">
        <f t="shared" si="1"/>
        <v>1113</v>
      </c>
      <c r="AR17" s="16">
        <f t="shared" si="1"/>
        <v>1157.5200000000004</v>
      </c>
      <c r="AS17" s="16">
        <f t="shared" si="1"/>
        <v>1203.8208000000002</v>
      </c>
      <c r="AT17" s="16">
        <f t="shared" si="1"/>
        <v>27193.633889999997</v>
      </c>
      <c r="AU17" s="20">
        <f t="shared" si="1"/>
        <v>25521.48756</v>
      </c>
      <c r="AV17" s="16">
        <f t="shared" si="1"/>
        <v>37958.362</v>
      </c>
      <c r="AW17" s="16">
        <f t="shared" si="1"/>
        <v>38126.062357</v>
      </c>
      <c r="AX17" s="16">
        <f t="shared" si="1"/>
        <v>39651.104851280004</v>
      </c>
      <c r="AY17" s="16">
        <f t="shared" si="1"/>
        <v>41237.149045331214</v>
      </c>
      <c r="AZ17" s="16">
        <f t="shared" si="1"/>
        <v>34688.033859999996</v>
      </c>
      <c r="BA17" s="16">
        <f t="shared" si="1"/>
        <v>40858.362</v>
      </c>
      <c r="BB17" s="16">
        <f t="shared" si="1"/>
        <v>39239.062357</v>
      </c>
      <c r="BC17" s="16">
        <f t="shared" si="1"/>
        <v>-223.282</v>
      </c>
      <c r="BD17" s="20">
        <f t="shared" si="1"/>
        <v>0</v>
      </c>
      <c r="BE17" s="16">
        <f t="shared" si="1"/>
        <v>0</v>
      </c>
      <c r="BF17" s="16">
        <f t="shared" si="1"/>
        <v>26970.351889999998</v>
      </c>
      <c r="BG17" s="16">
        <f t="shared" si="1"/>
        <v>37958.362</v>
      </c>
      <c r="BH17" s="16">
        <f t="shared" si="1"/>
        <v>38126.062357</v>
      </c>
      <c r="BI17" s="24"/>
    </row>
    <row r="18" spans="1:61" ht="67.5">
      <c r="A18" s="31" t="s">
        <v>50</v>
      </c>
      <c r="B18" s="8">
        <v>4902</v>
      </c>
      <c r="C18" s="44" t="s">
        <v>16</v>
      </c>
      <c r="D18" s="44" t="s">
        <v>16</v>
      </c>
      <c r="E18" s="44" t="s">
        <v>16</v>
      </c>
      <c r="F18" s="44" t="s">
        <v>16</v>
      </c>
      <c r="G18" s="44" t="s">
        <v>16</v>
      </c>
      <c r="H18" s="44" t="s">
        <v>16</v>
      </c>
      <c r="I18" s="44" t="s">
        <v>16</v>
      </c>
      <c r="J18" s="44" t="s">
        <v>16</v>
      </c>
      <c r="K18" s="44" t="s">
        <v>16</v>
      </c>
      <c r="L18" s="44" t="s">
        <v>16</v>
      </c>
      <c r="M18" s="44" t="s">
        <v>16</v>
      </c>
      <c r="N18" s="44" t="s">
        <v>16</v>
      </c>
      <c r="O18" s="44" t="s">
        <v>16</v>
      </c>
      <c r="P18" s="44" t="s">
        <v>16</v>
      </c>
      <c r="Q18" s="44" t="s">
        <v>16</v>
      </c>
      <c r="R18" s="44" t="s">
        <v>16</v>
      </c>
      <c r="S18" s="44" t="s">
        <v>16</v>
      </c>
      <c r="T18" s="44" t="s">
        <v>16</v>
      </c>
      <c r="U18" s="44" t="s">
        <v>16</v>
      </c>
      <c r="V18" s="44" t="s">
        <v>16</v>
      </c>
      <c r="W18" s="44" t="s">
        <v>16</v>
      </c>
      <c r="X18" s="44" t="s">
        <v>16</v>
      </c>
      <c r="Y18" s="44" t="s">
        <v>16</v>
      </c>
      <c r="Z18" s="44" t="s">
        <v>16</v>
      </c>
      <c r="AA18" s="44" t="s">
        <v>16</v>
      </c>
      <c r="AB18" s="44" t="s">
        <v>16</v>
      </c>
      <c r="AC18" s="44"/>
      <c r="AD18" s="44"/>
      <c r="AE18" s="44"/>
      <c r="AF18" s="9" t="s">
        <v>16</v>
      </c>
      <c r="AG18" s="9" t="s">
        <v>16</v>
      </c>
      <c r="AH18" s="10">
        <f aca="true" t="shared" si="2" ref="AH18:BH18">SUM(AH20:AH28)</f>
        <v>27070.71721</v>
      </c>
      <c r="AI18" s="10">
        <f t="shared" si="2"/>
        <v>23869.16591</v>
      </c>
      <c r="AJ18" s="10">
        <f t="shared" si="2"/>
        <v>29281.2843</v>
      </c>
      <c r="AK18" s="10">
        <f t="shared" si="2"/>
        <v>28809.055312</v>
      </c>
      <c r="AL18" s="10">
        <f t="shared" si="2"/>
        <v>29961.417524480003</v>
      </c>
      <c r="AM18" s="10">
        <f t="shared" si="2"/>
        <v>31159.87422545921</v>
      </c>
      <c r="AN18" s="10">
        <f t="shared" si="2"/>
        <v>7528.183590000001</v>
      </c>
      <c r="AO18" s="10">
        <f t="shared" si="2"/>
        <v>5327.0633</v>
      </c>
      <c r="AP18" s="10">
        <f t="shared" si="2"/>
        <v>2790</v>
      </c>
      <c r="AQ18" s="10">
        <f t="shared" si="2"/>
        <v>996.4000000000001</v>
      </c>
      <c r="AR18" s="10">
        <f t="shared" si="2"/>
        <v>1036.2560000000003</v>
      </c>
      <c r="AS18" s="10">
        <f t="shared" si="2"/>
        <v>1077.7062400000002</v>
      </c>
      <c r="AT18" s="10">
        <f t="shared" si="2"/>
        <v>19542.53362</v>
      </c>
      <c r="AU18" s="10">
        <f t="shared" si="2"/>
        <v>18542.10261</v>
      </c>
      <c r="AV18" s="10">
        <f t="shared" si="2"/>
        <v>26491.2843</v>
      </c>
      <c r="AW18" s="10">
        <f t="shared" si="2"/>
        <v>27812.655312</v>
      </c>
      <c r="AX18" s="10">
        <f t="shared" si="2"/>
        <v>28925.16152448</v>
      </c>
      <c r="AY18" s="10">
        <f t="shared" si="2"/>
        <v>30082.16798545921</v>
      </c>
      <c r="AZ18" s="10">
        <f t="shared" si="2"/>
        <v>26847.43521</v>
      </c>
      <c r="BA18" s="10">
        <f t="shared" si="2"/>
        <v>29281.2843</v>
      </c>
      <c r="BB18" s="10">
        <f t="shared" si="2"/>
        <v>28809.055312</v>
      </c>
      <c r="BC18" s="10">
        <f t="shared" si="2"/>
        <v>-223.282</v>
      </c>
      <c r="BD18" s="10">
        <f t="shared" si="2"/>
        <v>0</v>
      </c>
      <c r="BE18" s="10">
        <f t="shared" si="2"/>
        <v>0</v>
      </c>
      <c r="BF18" s="10">
        <f t="shared" si="2"/>
        <v>19319.25162</v>
      </c>
      <c r="BG18" s="10">
        <f t="shared" si="2"/>
        <v>26491.2843</v>
      </c>
      <c r="BH18" s="10">
        <f t="shared" si="2"/>
        <v>27812.655312</v>
      </c>
      <c r="BI18" s="24"/>
    </row>
    <row r="19" spans="1:61" ht="15">
      <c r="A19" s="31" t="s">
        <v>3</v>
      </c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8"/>
      <c r="AG19" s="8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8"/>
      <c r="AU19" s="8"/>
      <c r="AV19" s="8"/>
      <c r="AW19" s="8"/>
      <c r="AX19" s="8"/>
      <c r="AY19" s="8"/>
      <c r="AZ19" s="10"/>
      <c r="BA19" s="10"/>
      <c r="BB19" s="10"/>
      <c r="BC19" s="10"/>
      <c r="BD19" s="10"/>
      <c r="BE19" s="10"/>
      <c r="BF19" s="8"/>
      <c r="BG19" s="8"/>
      <c r="BH19" s="8"/>
      <c r="BI19" s="24"/>
    </row>
    <row r="20" spans="1:61" ht="112.5">
      <c r="A20" s="31" t="s">
        <v>89</v>
      </c>
      <c r="B20" s="8">
        <v>4903</v>
      </c>
      <c r="C20" s="22" t="s">
        <v>4</v>
      </c>
      <c r="D20" s="22" t="s">
        <v>216</v>
      </c>
      <c r="E20" s="22" t="s">
        <v>181</v>
      </c>
      <c r="F20" s="23"/>
      <c r="G20" s="23"/>
      <c r="H20" s="23"/>
      <c r="I20" s="24"/>
      <c r="J20" s="50"/>
      <c r="K20" s="50"/>
      <c r="L20" s="50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3" t="s">
        <v>217</v>
      </c>
      <c r="AD20" s="23" t="s">
        <v>218</v>
      </c>
      <c r="AE20" s="23" t="s">
        <v>219</v>
      </c>
      <c r="AF20" s="8">
        <v>1</v>
      </c>
      <c r="AG20" s="12" t="s">
        <v>83</v>
      </c>
      <c r="AH20" s="13">
        <v>473.164</v>
      </c>
      <c r="AI20" s="13">
        <v>386.30075</v>
      </c>
      <c r="AJ20" s="13">
        <v>575.388</v>
      </c>
      <c r="AK20" s="13">
        <f>1.06*AJ20</f>
        <v>609.91128</v>
      </c>
      <c r="AL20" s="13">
        <f>1.04*AK20</f>
        <v>634.3077312</v>
      </c>
      <c r="AM20" s="13">
        <f>1.04*AL20</f>
        <v>659.6800404480001</v>
      </c>
      <c r="AN20" s="13">
        <v>29.4</v>
      </c>
      <c r="AO20" s="13">
        <v>29.4</v>
      </c>
      <c r="AP20" s="13"/>
      <c r="AQ20" s="13"/>
      <c r="AR20" s="13"/>
      <c r="AS20" s="13"/>
      <c r="AT20" s="11">
        <f aca="true" t="shared" si="3" ref="AT20:AY28">AH20-AN20</f>
        <v>443.764</v>
      </c>
      <c r="AU20" s="11">
        <f t="shared" si="3"/>
        <v>356.90075</v>
      </c>
      <c r="AV20" s="11">
        <f t="shared" si="3"/>
        <v>575.388</v>
      </c>
      <c r="AW20" s="11">
        <f t="shared" si="3"/>
        <v>609.91128</v>
      </c>
      <c r="AX20" s="11">
        <f t="shared" si="3"/>
        <v>634.3077312</v>
      </c>
      <c r="AY20" s="11">
        <f t="shared" si="3"/>
        <v>659.6800404480001</v>
      </c>
      <c r="AZ20" s="11">
        <f>AH20+BC20</f>
        <v>473.164</v>
      </c>
      <c r="BA20" s="11">
        <f>AJ20+BD20</f>
        <v>575.388</v>
      </c>
      <c r="BB20" s="11">
        <f>AK20+BE20</f>
        <v>609.91128</v>
      </c>
      <c r="BC20" s="8"/>
      <c r="BD20" s="8"/>
      <c r="BE20" s="8"/>
      <c r="BF20" s="11">
        <f>AZ20-AN20</f>
        <v>443.764</v>
      </c>
      <c r="BG20" s="11">
        <f>BA20-AP20</f>
        <v>575.388</v>
      </c>
      <c r="BH20" s="11">
        <f>BB20-AQ20</f>
        <v>609.91128</v>
      </c>
      <c r="BI20" s="31" t="s">
        <v>154</v>
      </c>
    </row>
    <row r="21" spans="1:61" ht="15">
      <c r="A21" s="31"/>
      <c r="B21" s="8">
        <v>4904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8"/>
      <c r="AG21" s="8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>
        <f t="shared" si="3"/>
        <v>0</v>
      </c>
      <c r="AU21" s="11">
        <f t="shared" si="3"/>
        <v>0</v>
      </c>
      <c r="AV21" s="11">
        <f t="shared" si="3"/>
        <v>0</v>
      </c>
      <c r="AW21" s="11">
        <f t="shared" si="3"/>
        <v>0</v>
      </c>
      <c r="AX21" s="11">
        <f t="shared" si="3"/>
        <v>0</v>
      </c>
      <c r="AY21" s="11">
        <f t="shared" si="3"/>
        <v>0</v>
      </c>
      <c r="AZ21" s="11">
        <f aca="true" t="shared" si="4" ref="AZ21:AZ28">AH21+BC21</f>
        <v>0</v>
      </c>
      <c r="BA21" s="11">
        <f aca="true" t="shared" si="5" ref="BA21:BB28">AJ21+BD21</f>
        <v>0</v>
      </c>
      <c r="BB21" s="11">
        <f t="shared" si="5"/>
        <v>0</v>
      </c>
      <c r="BC21" s="8"/>
      <c r="BD21" s="8"/>
      <c r="BE21" s="8"/>
      <c r="BF21" s="11">
        <f aca="true" t="shared" si="6" ref="BF21:BF28">AZ21-AN21</f>
        <v>0</v>
      </c>
      <c r="BG21" s="11">
        <f aca="true" t="shared" si="7" ref="BG21:BH28">BA21-AP21</f>
        <v>0</v>
      </c>
      <c r="BH21" s="11">
        <f t="shared" si="7"/>
        <v>0</v>
      </c>
      <c r="BI21" s="24"/>
    </row>
    <row r="22" spans="1:61" ht="146.25">
      <c r="A22" s="31" t="s">
        <v>86</v>
      </c>
      <c r="B22" s="8">
        <v>4905</v>
      </c>
      <c r="C22" s="22" t="s">
        <v>4</v>
      </c>
      <c r="D22" s="22" t="s">
        <v>216</v>
      </c>
      <c r="E22" s="22" t="s">
        <v>181</v>
      </c>
      <c r="F22" s="22"/>
      <c r="G22" s="22"/>
      <c r="H22" s="22"/>
      <c r="I22" s="24"/>
      <c r="J22" s="50"/>
      <c r="K22" s="50"/>
      <c r="L22" s="50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51" t="s">
        <v>147</v>
      </c>
      <c r="AA22" s="51" t="s">
        <v>148</v>
      </c>
      <c r="AB22" s="51" t="s">
        <v>149</v>
      </c>
      <c r="AC22" s="23" t="s">
        <v>220</v>
      </c>
      <c r="AD22" s="23" t="s">
        <v>221</v>
      </c>
      <c r="AE22" s="23" t="s">
        <v>222</v>
      </c>
      <c r="AF22" s="8">
        <v>1</v>
      </c>
      <c r="AG22" s="12" t="s">
        <v>90</v>
      </c>
      <c r="AH22" s="13">
        <v>686.7</v>
      </c>
      <c r="AI22" s="13">
        <v>423.51685</v>
      </c>
      <c r="AJ22" s="13">
        <v>450</v>
      </c>
      <c r="AK22" s="13">
        <f>1.06*AJ22</f>
        <v>477</v>
      </c>
      <c r="AL22" s="13">
        <f aca="true" t="shared" si="8" ref="AL22:AM28">1.04*AK22</f>
        <v>496.08000000000004</v>
      </c>
      <c r="AM22" s="13">
        <f t="shared" si="8"/>
        <v>515.9232000000001</v>
      </c>
      <c r="AN22" s="13"/>
      <c r="AO22" s="13"/>
      <c r="AP22" s="13"/>
      <c r="AQ22" s="13"/>
      <c r="AR22" s="13"/>
      <c r="AS22" s="13"/>
      <c r="AT22" s="11">
        <f t="shared" si="3"/>
        <v>686.7</v>
      </c>
      <c r="AU22" s="11">
        <f t="shared" si="3"/>
        <v>423.51685</v>
      </c>
      <c r="AV22" s="11">
        <f t="shared" si="3"/>
        <v>450</v>
      </c>
      <c r="AW22" s="11">
        <f t="shared" si="3"/>
        <v>477</v>
      </c>
      <c r="AX22" s="11">
        <f t="shared" si="3"/>
        <v>496.08000000000004</v>
      </c>
      <c r="AY22" s="11">
        <f t="shared" si="3"/>
        <v>515.9232000000001</v>
      </c>
      <c r="AZ22" s="11">
        <f t="shared" si="4"/>
        <v>686.7</v>
      </c>
      <c r="BA22" s="11">
        <f t="shared" si="5"/>
        <v>450</v>
      </c>
      <c r="BB22" s="11">
        <f t="shared" si="5"/>
        <v>477</v>
      </c>
      <c r="BC22" s="8"/>
      <c r="BD22" s="8"/>
      <c r="BE22" s="8"/>
      <c r="BF22" s="11">
        <f t="shared" si="6"/>
        <v>686.7</v>
      </c>
      <c r="BG22" s="11">
        <f t="shared" si="7"/>
        <v>450</v>
      </c>
      <c r="BH22" s="11">
        <f t="shared" si="7"/>
        <v>477</v>
      </c>
      <c r="BI22" s="31" t="s">
        <v>154</v>
      </c>
    </row>
    <row r="23" spans="1:61" ht="112.5">
      <c r="A23" s="31" t="s">
        <v>97</v>
      </c>
      <c r="B23" s="8">
        <v>4906</v>
      </c>
      <c r="C23" s="22" t="s">
        <v>188</v>
      </c>
      <c r="D23" s="22" t="s">
        <v>223</v>
      </c>
      <c r="E23" s="22" t="s">
        <v>186</v>
      </c>
      <c r="F23" s="22"/>
      <c r="G23" s="22"/>
      <c r="H23" s="22"/>
      <c r="I23" s="24"/>
      <c r="J23" s="50"/>
      <c r="K23" s="50"/>
      <c r="L23" s="50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52" t="s">
        <v>150</v>
      </c>
      <c r="X23" s="52" t="s">
        <v>17</v>
      </c>
      <c r="Y23" s="52" t="s">
        <v>187</v>
      </c>
      <c r="Z23" s="24"/>
      <c r="AA23" s="24"/>
      <c r="AB23" s="24"/>
      <c r="AC23" s="23" t="s">
        <v>224</v>
      </c>
      <c r="AD23" s="23" t="s">
        <v>225</v>
      </c>
      <c r="AE23" s="25" t="s">
        <v>226</v>
      </c>
      <c r="AF23" s="8">
        <v>11</v>
      </c>
      <c r="AG23" s="12" t="s">
        <v>98</v>
      </c>
      <c r="AH23" s="13">
        <v>697.925</v>
      </c>
      <c r="AI23" s="13">
        <v>634.0176</v>
      </c>
      <c r="AJ23" s="13">
        <v>50</v>
      </c>
      <c r="AK23" s="13">
        <f>1.06*AJ23</f>
        <v>53</v>
      </c>
      <c r="AL23" s="13">
        <f>1.04*AK23</f>
        <v>55.120000000000005</v>
      </c>
      <c r="AM23" s="13">
        <f t="shared" si="8"/>
        <v>57.3248</v>
      </c>
      <c r="AN23" s="13">
        <v>385</v>
      </c>
      <c r="AO23" s="13">
        <v>385</v>
      </c>
      <c r="AP23" s="13"/>
      <c r="AQ23" s="13"/>
      <c r="AR23" s="13"/>
      <c r="AS23" s="13"/>
      <c r="AT23" s="11">
        <f t="shared" si="3"/>
        <v>312.92499999999995</v>
      </c>
      <c r="AU23" s="11">
        <f t="shared" si="3"/>
        <v>249.01760000000002</v>
      </c>
      <c r="AV23" s="11">
        <f t="shared" si="3"/>
        <v>50</v>
      </c>
      <c r="AW23" s="11">
        <f t="shared" si="3"/>
        <v>53</v>
      </c>
      <c r="AX23" s="11">
        <f t="shared" si="3"/>
        <v>55.120000000000005</v>
      </c>
      <c r="AY23" s="11">
        <f t="shared" si="3"/>
        <v>57.3248</v>
      </c>
      <c r="AZ23" s="11">
        <f t="shared" si="4"/>
        <v>682.925</v>
      </c>
      <c r="BA23" s="11">
        <f t="shared" si="5"/>
        <v>50</v>
      </c>
      <c r="BB23" s="11">
        <f t="shared" si="5"/>
        <v>53</v>
      </c>
      <c r="BC23" s="8">
        <v>-15</v>
      </c>
      <c r="BD23" s="8"/>
      <c r="BE23" s="8"/>
      <c r="BF23" s="11">
        <f t="shared" si="6"/>
        <v>297.92499999999995</v>
      </c>
      <c r="BG23" s="11">
        <f t="shared" si="7"/>
        <v>50</v>
      </c>
      <c r="BH23" s="11">
        <f t="shared" si="7"/>
        <v>53</v>
      </c>
      <c r="BI23" s="31" t="s">
        <v>156</v>
      </c>
    </row>
    <row r="24" spans="1:61" ht="135">
      <c r="A24" s="31" t="s">
        <v>110</v>
      </c>
      <c r="B24" s="8">
        <v>4908</v>
      </c>
      <c r="C24" s="22" t="s">
        <v>4</v>
      </c>
      <c r="D24" s="22" t="s">
        <v>216</v>
      </c>
      <c r="E24" s="22" t="s">
        <v>181</v>
      </c>
      <c r="F24" s="22"/>
      <c r="G24" s="22"/>
      <c r="H24" s="22"/>
      <c r="I24" s="24"/>
      <c r="J24" s="50"/>
      <c r="K24" s="50"/>
      <c r="L24" s="50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2" t="s">
        <v>139</v>
      </c>
      <c r="AA24" s="52" t="s">
        <v>17</v>
      </c>
      <c r="AB24" s="52" t="s">
        <v>189</v>
      </c>
      <c r="AC24" s="23" t="s">
        <v>227</v>
      </c>
      <c r="AD24" s="23" t="s">
        <v>228</v>
      </c>
      <c r="AE24" s="23" t="s">
        <v>229</v>
      </c>
      <c r="AF24" s="8">
        <v>6</v>
      </c>
      <c r="AG24" s="12" t="s">
        <v>111</v>
      </c>
      <c r="AH24" s="13">
        <v>11387.63</v>
      </c>
      <c r="AI24" s="13">
        <v>11387.63</v>
      </c>
      <c r="AJ24" s="13">
        <v>17139</v>
      </c>
      <c r="AK24" s="13">
        <f>1.06*AJ24</f>
        <v>18167.34</v>
      </c>
      <c r="AL24" s="13">
        <f t="shared" si="8"/>
        <v>18894.033600000002</v>
      </c>
      <c r="AM24" s="13">
        <f t="shared" si="8"/>
        <v>19649.794944000005</v>
      </c>
      <c r="AN24" s="13">
        <v>322.24</v>
      </c>
      <c r="AO24" s="13">
        <v>322.24</v>
      </c>
      <c r="AP24" s="13">
        <v>300</v>
      </c>
      <c r="AQ24" s="13">
        <f>AP24*1.06</f>
        <v>318</v>
      </c>
      <c r="AR24" s="13">
        <f>AQ24*1.04</f>
        <v>330.72</v>
      </c>
      <c r="AS24" s="13">
        <f>AR24*1.04</f>
        <v>343.94880000000006</v>
      </c>
      <c r="AT24" s="11">
        <f t="shared" si="3"/>
        <v>11065.39</v>
      </c>
      <c r="AU24" s="11">
        <f t="shared" si="3"/>
        <v>11065.39</v>
      </c>
      <c r="AV24" s="11">
        <f t="shared" si="3"/>
        <v>16839</v>
      </c>
      <c r="AW24" s="11">
        <f t="shared" si="3"/>
        <v>17849.34</v>
      </c>
      <c r="AX24" s="11">
        <f t="shared" si="3"/>
        <v>18563.3136</v>
      </c>
      <c r="AY24" s="11">
        <f t="shared" si="3"/>
        <v>19305.846144000006</v>
      </c>
      <c r="AZ24" s="11">
        <f t="shared" si="4"/>
        <v>11387.63</v>
      </c>
      <c r="BA24" s="11">
        <f t="shared" si="5"/>
        <v>17139</v>
      </c>
      <c r="BB24" s="11">
        <f t="shared" si="5"/>
        <v>18167.34</v>
      </c>
      <c r="BC24" s="8"/>
      <c r="BD24" s="8"/>
      <c r="BE24" s="8"/>
      <c r="BF24" s="11">
        <f t="shared" si="6"/>
        <v>11065.39</v>
      </c>
      <c r="BG24" s="11">
        <f t="shared" si="7"/>
        <v>16839</v>
      </c>
      <c r="BH24" s="11">
        <f t="shared" si="7"/>
        <v>17849.34</v>
      </c>
      <c r="BI24" s="31" t="s">
        <v>157</v>
      </c>
    </row>
    <row r="25" spans="1:61" ht="123.75">
      <c r="A25" s="31" t="s">
        <v>113</v>
      </c>
      <c r="B25" s="8">
        <v>4909</v>
      </c>
      <c r="C25" s="22" t="s">
        <v>4</v>
      </c>
      <c r="D25" s="22" t="s">
        <v>216</v>
      </c>
      <c r="E25" s="22" t="s">
        <v>181</v>
      </c>
      <c r="F25" s="22"/>
      <c r="G25" s="22"/>
      <c r="H25" s="22"/>
      <c r="I25" s="24"/>
      <c r="J25" s="50"/>
      <c r="K25" s="50"/>
      <c r="L25" s="50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52" t="s">
        <v>145</v>
      </c>
      <c r="X25" s="52" t="s">
        <v>146</v>
      </c>
      <c r="Y25" s="52" t="s">
        <v>190</v>
      </c>
      <c r="Z25" s="24"/>
      <c r="AA25" s="24"/>
      <c r="AB25" s="24"/>
      <c r="AC25" s="23" t="s">
        <v>230</v>
      </c>
      <c r="AD25" s="23" t="s">
        <v>231</v>
      </c>
      <c r="AE25" s="23" t="s">
        <v>232</v>
      </c>
      <c r="AF25" s="8">
        <v>10</v>
      </c>
      <c r="AG25" s="12" t="s">
        <v>114</v>
      </c>
      <c r="AH25" s="13">
        <v>2801.78923</v>
      </c>
      <c r="AI25" s="13">
        <v>1004.1337</v>
      </c>
      <c r="AJ25" s="13">
        <v>2900</v>
      </c>
      <c r="AK25" s="13">
        <v>1000</v>
      </c>
      <c r="AL25" s="13">
        <f t="shared" si="8"/>
        <v>1040</v>
      </c>
      <c r="AM25" s="13">
        <f>1.04*AL25</f>
        <v>1081.6000000000001</v>
      </c>
      <c r="AN25" s="13">
        <v>1816.78923</v>
      </c>
      <c r="AO25" s="13">
        <v>19.1337</v>
      </c>
      <c r="AP25" s="13">
        <v>1850</v>
      </c>
      <c r="AQ25" s="13"/>
      <c r="AR25" s="13"/>
      <c r="AS25" s="13"/>
      <c r="AT25" s="11">
        <f t="shared" si="3"/>
        <v>984.9999999999998</v>
      </c>
      <c r="AU25" s="11">
        <f t="shared" si="3"/>
        <v>985</v>
      </c>
      <c r="AV25" s="11">
        <f t="shared" si="3"/>
        <v>1050</v>
      </c>
      <c r="AW25" s="11">
        <f t="shared" si="3"/>
        <v>1000</v>
      </c>
      <c r="AX25" s="11">
        <f t="shared" si="3"/>
        <v>1040</v>
      </c>
      <c r="AY25" s="11">
        <f t="shared" si="3"/>
        <v>1081.6000000000001</v>
      </c>
      <c r="AZ25" s="11">
        <f t="shared" si="4"/>
        <v>2801.78923</v>
      </c>
      <c r="BA25" s="11">
        <f t="shared" si="5"/>
        <v>2900</v>
      </c>
      <c r="BB25" s="11">
        <f t="shared" si="5"/>
        <v>1000</v>
      </c>
      <c r="BC25" s="8"/>
      <c r="BD25" s="8"/>
      <c r="BE25" s="8"/>
      <c r="BF25" s="11">
        <f t="shared" si="6"/>
        <v>984.9999999999998</v>
      </c>
      <c r="BG25" s="11">
        <f t="shared" si="7"/>
        <v>1050</v>
      </c>
      <c r="BH25" s="11">
        <f t="shared" si="7"/>
        <v>1000</v>
      </c>
      <c r="BI25" s="31" t="s">
        <v>157</v>
      </c>
    </row>
    <row r="26" spans="1:61" ht="270">
      <c r="A26" s="31" t="s">
        <v>105</v>
      </c>
      <c r="B26" s="8">
        <v>4911</v>
      </c>
      <c r="C26" s="22" t="s">
        <v>4</v>
      </c>
      <c r="D26" s="22" t="s">
        <v>216</v>
      </c>
      <c r="E26" s="22" t="s">
        <v>181</v>
      </c>
      <c r="F26" s="22"/>
      <c r="G26" s="22"/>
      <c r="H26" s="22"/>
      <c r="I26" s="24"/>
      <c r="J26" s="50"/>
      <c r="K26" s="50"/>
      <c r="L26" s="50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3" t="s">
        <v>233</v>
      </c>
      <c r="AD26" s="23" t="s">
        <v>234</v>
      </c>
      <c r="AE26" s="23" t="s">
        <v>235</v>
      </c>
      <c r="AF26" s="8">
        <v>11</v>
      </c>
      <c r="AG26" s="12" t="s">
        <v>106</v>
      </c>
      <c r="AH26" s="13">
        <v>10664.62773</v>
      </c>
      <c r="AI26" s="13">
        <v>9691.13635</v>
      </c>
      <c r="AJ26" s="14">
        <v>7755.3023</v>
      </c>
      <c r="AK26" s="13">
        <f>1.04*AJ26</f>
        <v>8065.514392000001</v>
      </c>
      <c r="AL26" s="13">
        <f t="shared" si="8"/>
        <v>8388.134967680002</v>
      </c>
      <c r="AM26" s="13">
        <f t="shared" si="8"/>
        <v>8723.660366387203</v>
      </c>
      <c r="AN26" s="13">
        <v>4974.75436</v>
      </c>
      <c r="AO26" s="13">
        <v>4571.2896</v>
      </c>
      <c r="AP26" s="13">
        <v>640</v>
      </c>
      <c r="AQ26" s="13">
        <f>AP26*1.06</f>
        <v>678.4000000000001</v>
      </c>
      <c r="AR26" s="13">
        <f>AQ26*1.04</f>
        <v>705.5360000000002</v>
      </c>
      <c r="AS26" s="13">
        <f>AR26*1.04</f>
        <v>733.7574400000002</v>
      </c>
      <c r="AT26" s="11">
        <f t="shared" si="3"/>
        <v>5689.87337</v>
      </c>
      <c r="AU26" s="11">
        <f t="shared" si="3"/>
        <v>5119.846750000001</v>
      </c>
      <c r="AV26" s="11">
        <f t="shared" si="3"/>
        <v>7115.3023</v>
      </c>
      <c r="AW26" s="11">
        <f t="shared" si="3"/>
        <v>7387.114392000001</v>
      </c>
      <c r="AX26" s="11">
        <f t="shared" si="3"/>
        <v>7682.598967680002</v>
      </c>
      <c r="AY26" s="11">
        <f t="shared" si="3"/>
        <v>7989.902926387203</v>
      </c>
      <c r="AZ26" s="11">
        <f t="shared" si="4"/>
        <v>10456.345730000001</v>
      </c>
      <c r="BA26" s="11">
        <f t="shared" si="5"/>
        <v>7755.3023</v>
      </c>
      <c r="BB26" s="11">
        <f t="shared" si="5"/>
        <v>8065.514392000001</v>
      </c>
      <c r="BC26" s="8">
        <v>-208.282</v>
      </c>
      <c r="BD26" s="8"/>
      <c r="BE26" s="8"/>
      <c r="BF26" s="11">
        <f t="shared" si="6"/>
        <v>5481.591370000001</v>
      </c>
      <c r="BG26" s="11">
        <f t="shared" si="7"/>
        <v>7115.3023</v>
      </c>
      <c r="BH26" s="11">
        <f t="shared" si="7"/>
        <v>7387.114392000001</v>
      </c>
      <c r="BI26" s="31" t="s">
        <v>158</v>
      </c>
    </row>
    <row r="27" spans="1:61" ht="135">
      <c r="A27" s="31" t="s">
        <v>93</v>
      </c>
      <c r="B27" s="8">
        <v>4913</v>
      </c>
      <c r="C27" s="26" t="s">
        <v>191</v>
      </c>
      <c r="D27" s="22" t="s">
        <v>236</v>
      </c>
      <c r="E27" s="22" t="s">
        <v>182</v>
      </c>
      <c r="F27" s="22"/>
      <c r="G27" s="22"/>
      <c r="H27" s="22"/>
      <c r="I27" s="24"/>
      <c r="J27" s="50"/>
      <c r="K27" s="50"/>
      <c r="L27" s="50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52" t="s">
        <v>138</v>
      </c>
      <c r="X27" s="41" t="s">
        <v>177</v>
      </c>
      <c r="Y27" s="52" t="s">
        <v>192</v>
      </c>
      <c r="Z27" s="24"/>
      <c r="AA27" s="24"/>
      <c r="AB27" s="24"/>
      <c r="AC27" s="23" t="s">
        <v>237</v>
      </c>
      <c r="AD27" s="23" t="s">
        <v>238</v>
      </c>
      <c r="AE27" s="23" t="s">
        <v>239</v>
      </c>
      <c r="AF27" s="8">
        <v>2</v>
      </c>
      <c r="AG27" s="12" t="s">
        <v>94</v>
      </c>
      <c r="AH27" s="13">
        <v>20</v>
      </c>
      <c r="AI27" s="13">
        <v>19.45</v>
      </c>
      <c r="AJ27" s="13">
        <v>30</v>
      </c>
      <c r="AK27" s="13">
        <f>1.06*AJ27</f>
        <v>31.8</v>
      </c>
      <c r="AL27" s="13">
        <f t="shared" si="8"/>
        <v>33.072</v>
      </c>
      <c r="AM27" s="13">
        <f t="shared" si="8"/>
        <v>34.39488</v>
      </c>
      <c r="AN27" s="13"/>
      <c r="AO27" s="13"/>
      <c r="AP27" s="13"/>
      <c r="AQ27" s="13"/>
      <c r="AR27" s="13"/>
      <c r="AS27" s="13"/>
      <c r="AT27" s="11">
        <f t="shared" si="3"/>
        <v>20</v>
      </c>
      <c r="AU27" s="11">
        <f t="shared" si="3"/>
        <v>19.45</v>
      </c>
      <c r="AV27" s="11">
        <f t="shared" si="3"/>
        <v>30</v>
      </c>
      <c r="AW27" s="11">
        <f t="shared" si="3"/>
        <v>31.8</v>
      </c>
      <c r="AX27" s="11">
        <f t="shared" si="3"/>
        <v>33.072</v>
      </c>
      <c r="AY27" s="11">
        <f t="shared" si="3"/>
        <v>34.39488</v>
      </c>
      <c r="AZ27" s="11">
        <f t="shared" si="4"/>
        <v>20</v>
      </c>
      <c r="BA27" s="11">
        <f t="shared" si="5"/>
        <v>30</v>
      </c>
      <c r="BB27" s="11">
        <f t="shared" si="5"/>
        <v>31.8</v>
      </c>
      <c r="BC27" s="8"/>
      <c r="BD27" s="8"/>
      <c r="BE27" s="8"/>
      <c r="BF27" s="11">
        <f t="shared" si="6"/>
        <v>20</v>
      </c>
      <c r="BG27" s="11">
        <f t="shared" si="7"/>
        <v>30</v>
      </c>
      <c r="BH27" s="11">
        <f t="shared" si="7"/>
        <v>31.8</v>
      </c>
      <c r="BI27" s="31" t="s">
        <v>155</v>
      </c>
    </row>
    <row r="28" spans="1:61" ht="101.25">
      <c r="A28" s="31" t="s">
        <v>115</v>
      </c>
      <c r="B28" s="8">
        <v>4914</v>
      </c>
      <c r="C28" s="22" t="s">
        <v>212</v>
      </c>
      <c r="D28" s="22" t="s">
        <v>216</v>
      </c>
      <c r="E28" s="22" t="s">
        <v>213</v>
      </c>
      <c r="F28" s="22"/>
      <c r="G28" s="22"/>
      <c r="H28" s="22"/>
      <c r="I28" s="24"/>
      <c r="J28" s="50"/>
      <c r="K28" s="50"/>
      <c r="L28" s="50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3" t="s">
        <v>240</v>
      </c>
      <c r="AD28" s="23" t="s">
        <v>238</v>
      </c>
      <c r="AE28" s="25" t="s">
        <v>241</v>
      </c>
      <c r="AF28" s="8">
        <v>5</v>
      </c>
      <c r="AG28" s="12" t="s">
        <v>116</v>
      </c>
      <c r="AH28" s="13">
        <v>338.88125</v>
      </c>
      <c r="AI28" s="13">
        <v>322.98066</v>
      </c>
      <c r="AJ28" s="13">
        <v>381.594</v>
      </c>
      <c r="AK28" s="13">
        <f>1.06*AJ28</f>
        <v>404.48964</v>
      </c>
      <c r="AL28" s="13">
        <f t="shared" si="8"/>
        <v>420.6692256</v>
      </c>
      <c r="AM28" s="13">
        <f t="shared" si="8"/>
        <v>437.49599462400005</v>
      </c>
      <c r="AN28" s="13"/>
      <c r="AO28" s="13"/>
      <c r="AP28" s="13"/>
      <c r="AQ28" s="13"/>
      <c r="AR28" s="13"/>
      <c r="AS28" s="13"/>
      <c r="AT28" s="11">
        <f t="shared" si="3"/>
        <v>338.88125</v>
      </c>
      <c r="AU28" s="11">
        <f t="shared" si="3"/>
        <v>322.98066</v>
      </c>
      <c r="AV28" s="11">
        <f t="shared" si="3"/>
        <v>381.594</v>
      </c>
      <c r="AW28" s="11">
        <f t="shared" si="3"/>
        <v>404.48964</v>
      </c>
      <c r="AX28" s="11">
        <f t="shared" si="3"/>
        <v>420.6692256</v>
      </c>
      <c r="AY28" s="11">
        <f t="shared" si="3"/>
        <v>437.49599462400005</v>
      </c>
      <c r="AZ28" s="11">
        <f t="shared" si="4"/>
        <v>338.88125</v>
      </c>
      <c r="BA28" s="11">
        <f t="shared" si="5"/>
        <v>381.594</v>
      </c>
      <c r="BB28" s="11">
        <f t="shared" si="5"/>
        <v>404.48964</v>
      </c>
      <c r="BC28" s="8"/>
      <c r="BD28" s="8"/>
      <c r="BE28" s="8"/>
      <c r="BF28" s="11">
        <f t="shared" si="6"/>
        <v>338.88125</v>
      </c>
      <c r="BG28" s="11">
        <f t="shared" si="7"/>
        <v>381.594</v>
      </c>
      <c r="BH28" s="11">
        <f t="shared" si="7"/>
        <v>404.48964</v>
      </c>
      <c r="BI28" s="31" t="s">
        <v>154</v>
      </c>
    </row>
    <row r="29" spans="1:61" ht="135">
      <c r="A29" s="31" t="s">
        <v>51</v>
      </c>
      <c r="B29" s="8">
        <v>5000</v>
      </c>
      <c r="C29" s="44" t="s">
        <v>16</v>
      </c>
      <c r="D29" s="44" t="s">
        <v>16</v>
      </c>
      <c r="E29" s="44" t="s">
        <v>16</v>
      </c>
      <c r="F29" s="44" t="s">
        <v>16</v>
      </c>
      <c r="G29" s="44" t="s">
        <v>16</v>
      </c>
      <c r="H29" s="44" t="s">
        <v>16</v>
      </c>
      <c r="I29" s="44" t="s">
        <v>16</v>
      </c>
      <c r="J29" s="44" t="s">
        <v>16</v>
      </c>
      <c r="K29" s="44" t="s">
        <v>16</v>
      </c>
      <c r="L29" s="44" t="s">
        <v>16</v>
      </c>
      <c r="M29" s="44" t="s">
        <v>16</v>
      </c>
      <c r="N29" s="44" t="s">
        <v>16</v>
      </c>
      <c r="O29" s="44" t="s">
        <v>16</v>
      </c>
      <c r="P29" s="44" t="s">
        <v>16</v>
      </c>
      <c r="Q29" s="44" t="s">
        <v>16</v>
      </c>
      <c r="R29" s="44" t="s">
        <v>16</v>
      </c>
      <c r="S29" s="44" t="s">
        <v>16</v>
      </c>
      <c r="T29" s="44" t="s">
        <v>16</v>
      </c>
      <c r="U29" s="44" t="s">
        <v>16</v>
      </c>
      <c r="V29" s="44" t="s">
        <v>16</v>
      </c>
      <c r="W29" s="44" t="s">
        <v>16</v>
      </c>
      <c r="X29" s="44" t="s">
        <v>16</v>
      </c>
      <c r="Y29" s="44" t="s">
        <v>16</v>
      </c>
      <c r="Z29" s="44" t="s">
        <v>16</v>
      </c>
      <c r="AA29" s="44" t="s">
        <v>16</v>
      </c>
      <c r="AB29" s="44" t="s">
        <v>16</v>
      </c>
      <c r="AC29" s="44"/>
      <c r="AD29" s="44"/>
      <c r="AE29" s="44"/>
      <c r="AF29" s="9" t="s">
        <v>16</v>
      </c>
      <c r="AG29" s="9" t="s">
        <v>16</v>
      </c>
      <c r="AH29" s="10">
        <f aca="true" t="shared" si="9" ref="AH29:BH29">SUM(AH31:AH39)</f>
        <v>7840.59865</v>
      </c>
      <c r="AI29" s="10">
        <f t="shared" si="9"/>
        <v>7138.88333</v>
      </c>
      <c r="AJ29" s="10">
        <f t="shared" si="9"/>
        <v>11577.0777</v>
      </c>
      <c r="AK29" s="10">
        <f t="shared" si="9"/>
        <v>10430.007045</v>
      </c>
      <c r="AL29" s="10">
        <f t="shared" si="9"/>
        <v>10847.207326800002</v>
      </c>
      <c r="AM29" s="10">
        <f t="shared" si="9"/>
        <v>11281.095619872</v>
      </c>
      <c r="AN29" s="10">
        <f t="shared" si="9"/>
        <v>189.49838</v>
      </c>
      <c r="AO29" s="10">
        <f t="shared" si="9"/>
        <v>159.49838</v>
      </c>
      <c r="AP29" s="10">
        <f t="shared" si="9"/>
        <v>110</v>
      </c>
      <c r="AQ29" s="10">
        <f t="shared" si="9"/>
        <v>116.60000000000001</v>
      </c>
      <c r="AR29" s="10">
        <f t="shared" si="9"/>
        <v>121.26400000000001</v>
      </c>
      <c r="AS29" s="10">
        <f t="shared" si="9"/>
        <v>126.11456000000001</v>
      </c>
      <c r="AT29" s="10">
        <f t="shared" si="9"/>
        <v>7651.10027</v>
      </c>
      <c r="AU29" s="10">
        <f t="shared" si="9"/>
        <v>6979.38495</v>
      </c>
      <c r="AV29" s="10">
        <f t="shared" si="9"/>
        <v>11467.0777</v>
      </c>
      <c r="AW29" s="10">
        <f t="shared" si="9"/>
        <v>10313.407045</v>
      </c>
      <c r="AX29" s="10">
        <f t="shared" si="9"/>
        <v>10725.943326800001</v>
      </c>
      <c r="AY29" s="10">
        <f t="shared" si="9"/>
        <v>11154.981059872001</v>
      </c>
      <c r="AZ29" s="10">
        <f t="shared" si="9"/>
        <v>7840.59865</v>
      </c>
      <c r="BA29" s="10">
        <f t="shared" si="9"/>
        <v>11577.0777</v>
      </c>
      <c r="BB29" s="10">
        <f t="shared" si="9"/>
        <v>10430.007045</v>
      </c>
      <c r="BC29" s="10">
        <f t="shared" si="9"/>
        <v>0</v>
      </c>
      <c r="BD29" s="10">
        <f t="shared" si="9"/>
        <v>0</v>
      </c>
      <c r="BE29" s="10">
        <f t="shared" si="9"/>
        <v>0</v>
      </c>
      <c r="BF29" s="10">
        <f t="shared" si="9"/>
        <v>7651.10027</v>
      </c>
      <c r="BG29" s="10">
        <f t="shared" si="9"/>
        <v>11467.0777</v>
      </c>
      <c r="BH29" s="10">
        <f t="shared" si="9"/>
        <v>10313.407045</v>
      </c>
      <c r="BI29" s="24"/>
    </row>
    <row r="30" spans="1:61" ht="15">
      <c r="A30" s="31" t="s">
        <v>3</v>
      </c>
      <c r="B30" s="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8"/>
      <c r="AG30" s="8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24"/>
    </row>
    <row r="31" spans="1:61" ht="78.75">
      <c r="A31" s="31" t="s">
        <v>103</v>
      </c>
      <c r="B31" s="8">
        <v>5002</v>
      </c>
      <c r="C31" s="22" t="s">
        <v>4</v>
      </c>
      <c r="D31" s="22" t="s">
        <v>193</v>
      </c>
      <c r="E31" s="22" t="s">
        <v>181</v>
      </c>
      <c r="F31" s="22"/>
      <c r="G31" s="22"/>
      <c r="H31" s="22"/>
      <c r="I31" s="24"/>
      <c r="J31" s="50"/>
      <c r="K31" s="50"/>
      <c r="L31" s="50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3" t="s">
        <v>242</v>
      </c>
      <c r="AD31" s="23" t="s">
        <v>243</v>
      </c>
      <c r="AE31" s="23" t="s">
        <v>244</v>
      </c>
      <c r="AF31" s="8">
        <v>17</v>
      </c>
      <c r="AG31" s="15" t="s">
        <v>104</v>
      </c>
      <c r="AH31" s="13">
        <v>230</v>
      </c>
      <c r="AI31" s="13">
        <v>159.0963</v>
      </c>
      <c r="AJ31" s="13">
        <v>250</v>
      </c>
      <c r="AK31" s="13">
        <f>1.06*AJ31</f>
        <v>265</v>
      </c>
      <c r="AL31" s="13">
        <f>1.04*AK31</f>
        <v>275.6</v>
      </c>
      <c r="AM31" s="13">
        <f>1.04*AL31</f>
        <v>286.624</v>
      </c>
      <c r="AN31" s="13"/>
      <c r="AO31" s="13"/>
      <c r="AP31" s="13"/>
      <c r="AQ31" s="13"/>
      <c r="AR31" s="13"/>
      <c r="AS31" s="13"/>
      <c r="AT31" s="11">
        <f aca="true" t="shared" si="10" ref="AT31:AY39">AH31-AN31</f>
        <v>230</v>
      </c>
      <c r="AU31" s="11">
        <f t="shared" si="10"/>
        <v>159.0963</v>
      </c>
      <c r="AV31" s="11">
        <f t="shared" si="10"/>
        <v>250</v>
      </c>
      <c r="AW31" s="11">
        <f t="shared" si="10"/>
        <v>265</v>
      </c>
      <c r="AX31" s="11">
        <f t="shared" si="10"/>
        <v>275.6</v>
      </c>
      <c r="AY31" s="11">
        <f t="shared" si="10"/>
        <v>286.624</v>
      </c>
      <c r="AZ31" s="11">
        <f aca="true" t="shared" si="11" ref="AZ31:AZ39">AH31+BC31</f>
        <v>230</v>
      </c>
      <c r="BA31" s="11">
        <f aca="true" t="shared" si="12" ref="BA31:BB39">AJ31+BD31</f>
        <v>250</v>
      </c>
      <c r="BB31" s="11">
        <f t="shared" si="12"/>
        <v>265</v>
      </c>
      <c r="BC31" s="8"/>
      <c r="BD31" s="8"/>
      <c r="BE31" s="8"/>
      <c r="BF31" s="11">
        <f aca="true" t="shared" si="13" ref="BF31:BF39">AZ31-AN31</f>
        <v>230</v>
      </c>
      <c r="BG31" s="11">
        <f aca="true" t="shared" si="14" ref="BG31:BH39">BA31-AP31</f>
        <v>250</v>
      </c>
      <c r="BH31" s="11">
        <f t="shared" si="14"/>
        <v>265</v>
      </c>
      <c r="BI31" s="31" t="s">
        <v>154</v>
      </c>
    </row>
    <row r="32" spans="1:61" ht="202.5">
      <c r="A32" s="31" t="s">
        <v>107</v>
      </c>
      <c r="B32" s="8">
        <v>5003</v>
      </c>
      <c r="C32" s="22" t="s">
        <v>4</v>
      </c>
      <c r="D32" s="22" t="s">
        <v>194</v>
      </c>
      <c r="E32" s="22" t="s">
        <v>181</v>
      </c>
      <c r="F32" s="22" t="s">
        <v>196</v>
      </c>
      <c r="G32" s="22"/>
      <c r="H32" s="22" t="s">
        <v>197</v>
      </c>
      <c r="I32" s="24"/>
      <c r="J32" s="50"/>
      <c r="K32" s="50"/>
      <c r="L32" s="50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3" t="s">
        <v>245</v>
      </c>
      <c r="AD32" s="23" t="s">
        <v>246</v>
      </c>
      <c r="AE32" s="23" t="s">
        <v>247</v>
      </c>
      <c r="AF32" s="8">
        <v>3</v>
      </c>
      <c r="AG32" s="15" t="s">
        <v>108</v>
      </c>
      <c r="AH32" s="13">
        <v>4933.74917</v>
      </c>
      <c r="AI32" s="13">
        <v>4574.56251</v>
      </c>
      <c r="AJ32" s="13">
        <v>8769.9777</v>
      </c>
      <c r="AK32" s="13">
        <f>0.85*AJ32</f>
        <v>7454.4810449999995</v>
      </c>
      <c r="AL32" s="13">
        <f>1.04*AK32</f>
        <v>7752.6602868</v>
      </c>
      <c r="AM32" s="13">
        <f>1.04*AL32</f>
        <v>8062.766698272</v>
      </c>
      <c r="AN32" s="13"/>
      <c r="AO32" s="13"/>
      <c r="AP32" s="13"/>
      <c r="AQ32" s="13"/>
      <c r="AR32" s="13"/>
      <c r="AS32" s="13"/>
      <c r="AT32" s="11">
        <f t="shared" si="10"/>
        <v>4933.74917</v>
      </c>
      <c r="AU32" s="11">
        <f t="shared" si="10"/>
        <v>4574.56251</v>
      </c>
      <c r="AV32" s="11">
        <f t="shared" si="10"/>
        <v>8769.9777</v>
      </c>
      <c r="AW32" s="11">
        <f t="shared" si="10"/>
        <v>7454.4810449999995</v>
      </c>
      <c r="AX32" s="11">
        <f t="shared" si="10"/>
        <v>7752.6602868</v>
      </c>
      <c r="AY32" s="11">
        <f t="shared" si="10"/>
        <v>8062.766698272</v>
      </c>
      <c r="AZ32" s="11">
        <f t="shared" si="11"/>
        <v>4933.74917</v>
      </c>
      <c r="BA32" s="11">
        <f t="shared" si="12"/>
        <v>8769.9777</v>
      </c>
      <c r="BB32" s="11">
        <f t="shared" si="12"/>
        <v>7454.4810449999995</v>
      </c>
      <c r="BC32" s="8"/>
      <c r="BD32" s="8"/>
      <c r="BE32" s="8"/>
      <c r="BF32" s="11">
        <f t="shared" si="13"/>
        <v>4933.74917</v>
      </c>
      <c r="BG32" s="11">
        <f t="shared" si="14"/>
        <v>8769.9777</v>
      </c>
      <c r="BH32" s="11">
        <f t="shared" si="14"/>
        <v>7454.4810449999995</v>
      </c>
      <c r="BI32" s="31" t="s">
        <v>158</v>
      </c>
    </row>
    <row r="33" spans="1:61" ht="146.25">
      <c r="A33" s="31" t="s">
        <v>101</v>
      </c>
      <c r="B33" s="8">
        <v>5004</v>
      </c>
      <c r="C33" s="22" t="s">
        <v>4</v>
      </c>
      <c r="D33" s="22" t="s">
        <v>195</v>
      </c>
      <c r="E33" s="22" t="s">
        <v>181</v>
      </c>
      <c r="F33" s="22"/>
      <c r="G33" s="22"/>
      <c r="H33" s="22"/>
      <c r="I33" s="24"/>
      <c r="J33" s="50"/>
      <c r="K33" s="50"/>
      <c r="L33" s="50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3" t="s">
        <v>248</v>
      </c>
      <c r="AD33" s="23" t="s">
        <v>249</v>
      </c>
      <c r="AE33" s="23" t="s">
        <v>250</v>
      </c>
      <c r="AF33" s="8">
        <v>16</v>
      </c>
      <c r="AG33" s="15" t="s">
        <v>102</v>
      </c>
      <c r="AH33" s="13">
        <v>1215.56948</v>
      </c>
      <c r="AI33" s="13">
        <v>1151.09326</v>
      </c>
      <c r="AJ33" s="13">
        <v>1280</v>
      </c>
      <c r="AK33" s="13">
        <f aca="true" t="shared" si="15" ref="AK33:AK39">1.06*AJ33</f>
        <v>1356.8000000000002</v>
      </c>
      <c r="AL33" s="13">
        <f aca="true" t="shared" si="16" ref="AL33:AM38">1.04*AK33</f>
        <v>1411.0720000000003</v>
      </c>
      <c r="AM33" s="13">
        <f t="shared" si="16"/>
        <v>1467.5148800000004</v>
      </c>
      <c r="AN33" s="13">
        <v>30</v>
      </c>
      <c r="AO33" s="13"/>
      <c r="AP33" s="13"/>
      <c r="AQ33" s="13"/>
      <c r="AR33" s="13"/>
      <c r="AS33" s="13"/>
      <c r="AT33" s="11">
        <f t="shared" si="10"/>
        <v>1185.56948</v>
      </c>
      <c r="AU33" s="11">
        <f t="shared" si="10"/>
        <v>1151.09326</v>
      </c>
      <c r="AV33" s="11">
        <f t="shared" si="10"/>
        <v>1280</v>
      </c>
      <c r="AW33" s="11">
        <f t="shared" si="10"/>
        <v>1356.8000000000002</v>
      </c>
      <c r="AX33" s="11">
        <f t="shared" si="10"/>
        <v>1411.0720000000003</v>
      </c>
      <c r="AY33" s="11">
        <f t="shared" si="10"/>
        <v>1467.5148800000004</v>
      </c>
      <c r="AZ33" s="11">
        <f t="shared" si="11"/>
        <v>1215.56948</v>
      </c>
      <c r="BA33" s="11">
        <f t="shared" si="12"/>
        <v>1280</v>
      </c>
      <c r="BB33" s="11">
        <f t="shared" si="12"/>
        <v>1356.8000000000002</v>
      </c>
      <c r="BC33" s="8"/>
      <c r="BD33" s="8"/>
      <c r="BE33" s="8"/>
      <c r="BF33" s="11">
        <f t="shared" si="13"/>
        <v>1185.56948</v>
      </c>
      <c r="BG33" s="11">
        <f t="shared" si="14"/>
        <v>1280</v>
      </c>
      <c r="BH33" s="11">
        <f t="shared" si="14"/>
        <v>1356.8000000000002</v>
      </c>
      <c r="BI33" s="31" t="s">
        <v>159</v>
      </c>
    </row>
    <row r="34" spans="1:61" ht="123.75">
      <c r="A34" s="31" t="s">
        <v>99</v>
      </c>
      <c r="B34" s="8">
        <v>5006</v>
      </c>
      <c r="C34" s="22" t="s">
        <v>4</v>
      </c>
      <c r="D34" s="22" t="s">
        <v>198</v>
      </c>
      <c r="E34" s="22" t="s">
        <v>181</v>
      </c>
      <c r="F34" s="22"/>
      <c r="G34" s="22"/>
      <c r="H34" s="22"/>
      <c r="I34" s="24"/>
      <c r="J34" s="50"/>
      <c r="K34" s="50"/>
      <c r="L34" s="50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3" t="s">
        <v>251</v>
      </c>
      <c r="AD34" s="23" t="s">
        <v>252</v>
      </c>
      <c r="AE34" s="23" t="s">
        <v>253</v>
      </c>
      <c r="AF34" s="8">
        <v>1</v>
      </c>
      <c r="AG34" s="15" t="s">
        <v>100</v>
      </c>
      <c r="AH34" s="13">
        <v>10</v>
      </c>
      <c r="AI34" s="13">
        <v>10</v>
      </c>
      <c r="AJ34" s="13">
        <v>10</v>
      </c>
      <c r="AK34" s="13">
        <f t="shared" si="15"/>
        <v>10.600000000000001</v>
      </c>
      <c r="AL34" s="13">
        <f t="shared" si="16"/>
        <v>11.024000000000003</v>
      </c>
      <c r="AM34" s="13">
        <f t="shared" si="16"/>
        <v>11.464960000000003</v>
      </c>
      <c r="AN34" s="13"/>
      <c r="AO34" s="13"/>
      <c r="AP34" s="13"/>
      <c r="AQ34" s="13"/>
      <c r="AR34" s="13"/>
      <c r="AS34" s="13"/>
      <c r="AT34" s="11">
        <f t="shared" si="10"/>
        <v>10</v>
      </c>
      <c r="AU34" s="11">
        <f t="shared" si="10"/>
        <v>10</v>
      </c>
      <c r="AV34" s="11">
        <f t="shared" si="10"/>
        <v>10</v>
      </c>
      <c r="AW34" s="11">
        <f t="shared" si="10"/>
        <v>10.600000000000001</v>
      </c>
      <c r="AX34" s="11">
        <f t="shared" si="10"/>
        <v>11.024000000000003</v>
      </c>
      <c r="AY34" s="11">
        <f t="shared" si="10"/>
        <v>11.464960000000003</v>
      </c>
      <c r="AZ34" s="11">
        <f t="shared" si="11"/>
        <v>10</v>
      </c>
      <c r="BA34" s="11">
        <f t="shared" si="12"/>
        <v>10</v>
      </c>
      <c r="BB34" s="11">
        <f t="shared" si="12"/>
        <v>10.600000000000001</v>
      </c>
      <c r="BC34" s="8"/>
      <c r="BD34" s="8"/>
      <c r="BE34" s="8"/>
      <c r="BF34" s="11">
        <f t="shared" si="13"/>
        <v>10</v>
      </c>
      <c r="BG34" s="11">
        <f t="shared" si="14"/>
        <v>10</v>
      </c>
      <c r="BH34" s="11">
        <f t="shared" si="14"/>
        <v>10.600000000000001</v>
      </c>
      <c r="BI34" s="31" t="s">
        <v>155</v>
      </c>
    </row>
    <row r="35" spans="1:61" ht="191.25">
      <c r="A35" s="31" t="s">
        <v>95</v>
      </c>
      <c r="B35" s="8">
        <v>5008</v>
      </c>
      <c r="C35" s="27" t="s">
        <v>11</v>
      </c>
      <c r="D35" s="22" t="s">
        <v>203</v>
      </c>
      <c r="E35" s="22" t="s">
        <v>199</v>
      </c>
      <c r="F35" s="42" t="s">
        <v>133</v>
      </c>
      <c r="G35" s="42" t="s">
        <v>129</v>
      </c>
      <c r="H35" s="42" t="s">
        <v>134</v>
      </c>
      <c r="I35" s="43" t="s">
        <v>2</v>
      </c>
      <c r="J35" s="50"/>
      <c r="K35" s="50"/>
      <c r="L35" s="50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53" t="s">
        <v>135</v>
      </c>
      <c r="X35" s="53" t="s">
        <v>136</v>
      </c>
      <c r="Y35" s="53" t="s">
        <v>137</v>
      </c>
      <c r="Z35" s="24"/>
      <c r="AA35" s="24"/>
      <c r="AB35" s="24"/>
      <c r="AC35" s="23" t="s">
        <v>254</v>
      </c>
      <c r="AD35" s="23" t="s">
        <v>255</v>
      </c>
      <c r="AE35" s="23" t="s">
        <v>256</v>
      </c>
      <c r="AF35" s="8">
        <v>11</v>
      </c>
      <c r="AG35" s="15" t="s">
        <v>96</v>
      </c>
      <c r="AH35" s="13">
        <v>100</v>
      </c>
      <c r="AI35" s="13">
        <v>64.9</v>
      </c>
      <c r="AJ35" s="13">
        <v>100</v>
      </c>
      <c r="AK35" s="13">
        <f t="shared" si="15"/>
        <v>106</v>
      </c>
      <c r="AL35" s="13">
        <f t="shared" si="16"/>
        <v>110.24000000000001</v>
      </c>
      <c r="AM35" s="13">
        <f t="shared" si="16"/>
        <v>114.6496</v>
      </c>
      <c r="AN35" s="13">
        <v>21</v>
      </c>
      <c r="AO35" s="13">
        <v>21</v>
      </c>
      <c r="AP35" s="13"/>
      <c r="AQ35" s="13"/>
      <c r="AR35" s="13"/>
      <c r="AS35" s="13"/>
      <c r="AT35" s="11">
        <f t="shared" si="10"/>
        <v>79</v>
      </c>
      <c r="AU35" s="11">
        <f t="shared" si="10"/>
        <v>43.900000000000006</v>
      </c>
      <c r="AV35" s="11">
        <f t="shared" si="10"/>
        <v>100</v>
      </c>
      <c r="AW35" s="11">
        <f t="shared" si="10"/>
        <v>106</v>
      </c>
      <c r="AX35" s="11">
        <f t="shared" si="10"/>
        <v>110.24000000000001</v>
      </c>
      <c r="AY35" s="11">
        <f t="shared" si="10"/>
        <v>114.6496</v>
      </c>
      <c r="AZ35" s="11">
        <f t="shared" si="11"/>
        <v>100</v>
      </c>
      <c r="BA35" s="11">
        <f t="shared" si="12"/>
        <v>100</v>
      </c>
      <c r="BB35" s="11">
        <f t="shared" si="12"/>
        <v>106</v>
      </c>
      <c r="BC35" s="8"/>
      <c r="BD35" s="8"/>
      <c r="BE35" s="8"/>
      <c r="BF35" s="11">
        <f t="shared" si="13"/>
        <v>79</v>
      </c>
      <c r="BG35" s="11">
        <f t="shared" si="14"/>
        <v>100</v>
      </c>
      <c r="BH35" s="11">
        <f t="shared" si="14"/>
        <v>106</v>
      </c>
      <c r="BI35" s="31" t="s">
        <v>154</v>
      </c>
    </row>
    <row r="36" spans="1:61" ht="101.25">
      <c r="A36" s="31" t="s">
        <v>112</v>
      </c>
      <c r="B36" s="8">
        <v>5009</v>
      </c>
      <c r="C36" s="22" t="s">
        <v>10</v>
      </c>
      <c r="D36" s="22" t="s">
        <v>200</v>
      </c>
      <c r="E36" s="22" t="s">
        <v>183</v>
      </c>
      <c r="F36" s="22"/>
      <c r="G36" s="22"/>
      <c r="H36" s="22"/>
      <c r="I36" s="24"/>
      <c r="J36" s="50"/>
      <c r="K36" s="50"/>
      <c r="L36" s="50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51" t="s">
        <v>140</v>
      </c>
      <c r="X36" s="51" t="s">
        <v>17</v>
      </c>
      <c r="Y36" s="51" t="s">
        <v>141</v>
      </c>
      <c r="Z36" s="24"/>
      <c r="AA36" s="24"/>
      <c r="AB36" s="24"/>
      <c r="AC36" s="23" t="s">
        <v>257</v>
      </c>
      <c r="AD36" s="23" t="s">
        <v>258</v>
      </c>
      <c r="AE36" s="23" t="s">
        <v>259</v>
      </c>
      <c r="AF36" s="8">
        <v>6</v>
      </c>
      <c r="AG36" s="15" t="s">
        <v>111</v>
      </c>
      <c r="AH36" s="13">
        <v>806.28</v>
      </c>
      <c r="AI36" s="13">
        <v>806.28</v>
      </c>
      <c r="AJ36" s="13">
        <v>822.1</v>
      </c>
      <c r="AK36" s="13">
        <f t="shared" si="15"/>
        <v>871.426</v>
      </c>
      <c r="AL36" s="13">
        <f t="shared" si="16"/>
        <v>906.28304</v>
      </c>
      <c r="AM36" s="13">
        <f t="shared" si="16"/>
        <v>942.5343616</v>
      </c>
      <c r="AN36" s="13">
        <v>138.49838</v>
      </c>
      <c r="AO36" s="13">
        <v>138.49838</v>
      </c>
      <c r="AP36" s="13">
        <v>110</v>
      </c>
      <c r="AQ36" s="13">
        <f>AP36*1.06</f>
        <v>116.60000000000001</v>
      </c>
      <c r="AR36" s="13">
        <f>AQ36*1.04</f>
        <v>121.26400000000001</v>
      </c>
      <c r="AS36" s="13">
        <f>AR36*1.04</f>
        <v>126.11456000000001</v>
      </c>
      <c r="AT36" s="11">
        <f t="shared" si="10"/>
        <v>667.78162</v>
      </c>
      <c r="AU36" s="11">
        <f t="shared" si="10"/>
        <v>667.78162</v>
      </c>
      <c r="AV36" s="11">
        <f t="shared" si="10"/>
        <v>712.1</v>
      </c>
      <c r="AW36" s="11">
        <f t="shared" si="10"/>
        <v>754.826</v>
      </c>
      <c r="AX36" s="11">
        <f t="shared" si="10"/>
        <v>785.01904</v>
      </c>
      <c r="AY36" s="11">
        <f t="shared" si="10"/>
        <v>816.4198016</v>
      </c>
      <c r="AZ36" s="11">
        <f t="shared" si="11"/>
        <v>806.28</v>
      </c>
      <c r="BA36" s="11">
        <f t="shared" si="12"/>
        <v>822.1</v>
      </c>
      <c r="BB36" s="11">
        <f t="shared" si="12"/>
        <v>871.426</v>
      </c>
      <c r="BC36" s="8"/>
      <c r="BD36" s="8"/>
      <c r="BE36" s="8"/>
      <c r="BF36" s="11">
        <f t="shared" si="13"/>
        <v>667.78162</v>
      </c>
      <c r="BG36" s="11">
        <f t="shared" si="14"/>
        <v>712.1</v>
      </c>
      <c r="BH36" s="11">
        <f t="shared" si="14"/>
        <v>754.826</v>
      </c>
      <c r="BI36" s="31" t="s">
        <v>159</v>
      </c>
    </row>
    <row r="37" spans="1:61" ht="360">
      <c r="A37" s="31" t="s">
        <v>91</v>
      </c>
      <c r="B37" s="8">
        <v>5015</v>
      </c>
      <c r="C37" s="22" t="s">
        <v>4</v>
      </c>
      <c r="D37" s="22" t="s">
        <v>201</v>
      </c>
      <c r="E37" s="22" t="s">
        <v>181</v>
      </c>
      <c r="F37" s="22"/>
      <c r="G37" s="22"/>
      <c r="H37" s="22"/>
      <c r="I37" s="24"/>
      <c r="J37" s="50"/>
      <c r="K37" s="50"/>
      <c r="L37" s="50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51" t="s">
        <v>142</v>
      </c>
      <c r="X37" s="51" t="s">
        <v>143</v>
      </c>
      <c r="Y37" s="51" t="s">
        <v>144</v>
      </c>
      <c r="Z37" s="24"/>
      <c r="AA37" s="24"/>
      <c r="AB37" s="24"/>
      <c r="AC37" s="23" t="s">
        <v>260</v>
      </c>
      <c r="AD37" s="23" t="s">
        <v>261</v>
      </c>
      <c r="AE37" s="23" t="s">
        <v>262</v>
      </c>
      <c r="AF37" s="8">
        <v>18</v>
      </c>
      <c r="AG37" s="15" t="s">
        <v>92</v>
      </c>
      <c r="AH37" s="13">
        <v>50</v>
      </c>
      <c r="AI37" s="13">
        <v>50</v>
      </c>
      <c r="AJ37" s="13">
        <v>50</v>
      </c>
      <c r="AK37" s="13">
        <f t="shared" si="15"/>
        <v>53</v>
      </c>
      <c r="AL37" s="13">
        <f t="shared" si="16"/>
        <v>55.120000000000005</v>
      </c>
      <c r="AM37" s="13">
        <f t="shared" si="16"/>
        <v>57.3248</v>
      </c>
      <c r="AN37" s="13"/>
      <c r="AO37" s="13"/>
      <c r="AP37" s="13"/>
      <c r="AQ37" s="13"/>
      <c r="AR37" s="13"/>
      <c r="AS37" s="13"/>
      <c r="AT37" s="11">
        <f t="shared" si="10"/>
        <v>50</v>
      </c>
      <c r="AU37" s="11">
        <f t="shared" si="10"/>
        <v>50</v>
      </c>
      <c r="AV37" s="11">
        <f t="shared" si="10"/>
        <v>50</v>
      </c>
      <c r="AW37" s="11">
        <f t="shared" si="10"/>
        <v>53</v>
      </c>
      <c r="AX37" s="11">
        <f t="shared" si="10"/>
        <v>55.120000000000005</v>
      </c>
      <c r="AY37" s="11">
        <f t="shared" si="10"/>
        <v>57.3248</v>
      </c>
      <c r="AZ37" s="11">
        <f t="shared" si="11"/>
        <v>50</v>
      </c>
      <c r="BA37" s="11">
        <f t="shared" si="12"/>
        <v>50</v>
      </c>
      <c r="BB37" s="11">
        <f t="shared" si="12"/>
        <v>53</v>
      </c>
      <c r="BC37" s="8"/>
      <c r="BD37" s="8"/>
      <c r="BE37" s="8"/>
      <c r="BF37" s="11">
        <f t="shared" si="13"/>
        <v>50</v>
      </c>
      <c r="BG37" s="11">
        <f t="shared" si="14"/>
        <v>50</v>
      </c>
      <c r="BH37" s="11">
        <f t="shared" si="14"/>
        <v>53</v>
      </c>
      <c r="BI37" s="31" t="s">
        <v>159</v>
      </c>
    </row>
    <row r="38" spans="1:61" ht="90.75" customHeight="1">
      <c r="A38" s="31" t="s">
        <v>109</v>
      </c>
      <c r="B38" s="8">
        <v>5016</v>
      </c>
      <c r="C38" s="22" t="s">
        <v>4</v>
      </c>
      <c r="D38" s="22" t="s">
        <v>202</v>
      </c>
      <c r="E38" s="22" t="s">
        <v>181</v>
      </c>
      <c r="F38" s="22"/>
      <c r="G38" s="22"/>
      <c r="H38" s="22"/>
      <c r="I38" s="24"/>
      <c r="J38" s="50"/>
      <c r="K38" s="50"/>
      <c r="L38" s="50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3" t="s">
        <v>263</v>
      </c>
      <c r="AD38" s="23" t="s">
        <v>264</v>
      </c>
      <c r="AE38" s="25" t="s">
        <v>265</v>
      </c>
      <c r="AF38" s="8">
        <v>11</v>
      </c>
      <c r="AG38" s="15" t="s">
        <v>106</v>
      </c>
      <c r="AH38" s="13">
        <v>50</v>
      </c>
      <c r="AI38" s="13">
        <v>50</v>
      </c>
      <c r="AJ38" s="13">
        <v>50</v>
      </c>
      <c r="AK38" s="13">
        <f t="shared" si="15"/>
        <v>53</v>
      </c>
      <c r="AL38" s="13">
        <f t="shared" si="16"/>
        <v>55.120000000000005</v>
      </c>
      <c r="AM38" s="13">
        <f t="shared" si="16"/>
        <v>57.3248</v>
      </c>
      <c r="AN38" s="13"/>
      <c r="AO38" s="13"/>
      <c r="AP38" s="13"/>
      <c r="AQ38" s="13"/>
      <c r="AR38" s="13"/>
      <c r="AS38" s="13"/>
      <c r="AT38" s="11">
        <f t="shared" si="10"/>
        <v>50</v>
      </c>
      <c r="AU38" s="11">
        <f t="shared" si="10"/>
        <v>50</v>
      </c>
      <c r="AV38" s="11">
        <f t="shared" si="10"/>
        <v>50</v>
      </c>
      <c r="AW38" s="11">
        <f t="shared" si="10"/>
        <v>53</v>
      </c>
      <c r="AX38" s="11">
        <f t="shared" si="10"/>
        <v>55.120000000000005</v>
      </c>
      <c r="AY38" s="11">
        <f t="shared" si="10"/>
        <v>57.3248</v>
      </c>
      <c r="AZ38" s="11">
        <f t="shared" si="11"/>
        <v>50</v>
      </c>
      <c r="BA38" s="11">
        <f t="shared" si="12"/>
        <v>50</v>
      </c>
      <c r="BB38" s="11">
        <f t="shared" si="12"/>
        <v>53</v>
      </c>
      <c r="BC38" s="8"/>
      <c r="BD38" s="8"/>
      <c r="BE38" s="8"/>
      <c r="BF38" s="11">
        <f t="shared" si="13"/>
        <v>50</v>
      </c>
      <c r="BG38" s="11">
        <f t="shared" si="14"/>
        <v>50</v>
      </c>
      <c r="BH38" s="11">
        <f t="shared" si="14"/>
        <v>53</v>
      </c>
      <c r="BI38" s="31" t="s">
        <v>159</v>
      </c>
    </row>
    <row r="39" spans="1:61" ht="157.5">
      <c r="A39" s="31" t="s">
        <v>117</v>
      </c>
      <c r="B39" s="8">
        <v>5026</v>
      </c>
      <c r="C39" s="42" t="s">
        <v>4</v>
      </c>
      <c r="D39" s="42" t="s">
        <v>204</v>
      </c>
      <c r="E39" s="42" t="s">
        <v>181</v>
      </c>
      <c r="F39" s="42" t="s">
        <v>128</v>
      </c>
      <c r="G39" s="42" t="s">
        <v>129</v>
      </c>
      <c r="H39" s="42" t="s">
        <v>132</v>
      </c>
      <c r="I39" s="43" t="s">
        <v>13</v>
      </c>
      <c r="J39" s="50"/>
      <c r="K39" s="50"/>
      <c r="L39" s="50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54" t="s">
        <v>266</v>
      </c>
      <c r="AD39" s="30" t="s">
        <v>267</v>
      </c>
      <c r="AE39" s="30" t="s">
        <v>268</v>
      </c>
      <c r="AF39" s="8">
        <v>1</v>
      </c>
      <c r="AG39" s="15" t="s">
        <v>83</v>
      </c>
      <c r="AH39" s="32">
        <v>445</v>
      </c>
      <c r="AI39" s="32">
        <v>272.95126</v>
      </c>
      <c r="AJ39" s="32">
        <v>245</v>
      </c>
      <c r="AK39" s="32">
        <f t="shared" si="15"/>
        <v>259.7</v>
      </c>
      <c r="AL39" s="32">
        <f>1.04*AK39</f>
        <v>270.088</v>
      </c>
      <c r="AM39" s="32">
        <f>1.04*AL39</f>
        <v>280.89152</v>
      </c>
      <c r="AN39" s="32"/>
      <c r="AO39" s="32"/>
      <c r="AP39" s="32"/>
      <c r="AQ39" s="32"/>
      <c r="AR39" s="32"/>
      <c r="AS39" s="32"/>
      <c r="AT39" s="11">
        <f t="shared" si="10"/>
        <v>445</v>
      </c>
      <c r="AU39" s="11">
        <f t="shared" si="10"/>
        <v>272.95126</v>
      </c>
      <c r="AV39" s="11">
        <f t="shared" si="10"/>
        <v>245</v>
      </c>
      <c r="AW39" s="11">
        <f t="shared" si="10"/>
        <v>259.7</v>
      </c>
      <c r="AX39" s="11">
        <f t="shared" si="10"/>
        <v>270.088</v>
      </c>
      <c r="AY39" s="11">
        <f t="shared" si="10"/>
        <v>280.89152</v>
      </c>
      <c r="AZ39" s="11">
        <f t="shared" si="11"/>
        <v>445</v>
      </c>
      <c r="BA39" s="11">
        <f t="shared" si="12"/>
        <v>245</v>
      </c>
      <c r="BB39" s="11">
        <f t="shared" si="12"/>
        <v>259.7</v>
      </c>
      <c r="BC39" s="8"/>
      <c r="BD39" s="8"/>
      <c r="BE39" s="8"/>
      <c r="BF39" s="11">
        <f t="shared" si="13"/>
        <v>445</v>
      </c>
      <c r="BG39" s="11">
        <f t="shared" si="14"/>
        <v>245</v>
      </c>
      <c r="BH39" s="11">
        <f t="shared" si="14"/>
        <v>259.7</v>
      </c>
      <c r="BI39" s="31" t="s">
        <v>159</v>
      </c>
    </row>
    <row r="40" spans="1:61" ht="78.75">
      <c r="A40" s="31" t="s">
        <v>52</v>
      </c>
      <c r="B40" s="8">
        <v>5100</v>
      </c>
      <c r="C40" s="44" t="s">
        <v>16</v>
      </c>
      <c r="D40" s="44" t="s">
        <v>16</v>
      </c>
      <c r="E40" s="44" t="s">
        <v>16</v>
      </c>
      <c r="F40" s="44" t="s">
        <v>16</v>
      </c>
      <c r="G40" s="44" t="s">
        <v>16</v>
      </c>
      <c r="H40" s="44" t="s">
        <v>16</v>
      </c>
      <c r="I40" s="44" t="s">
        <v>16</v>
      </c>
      <c r="J40" s="44" t="s">
        <v>16</v>
      </c>
      <c r="K40" s="44" t="s">
        <v>16</v>
      </c>
      <c r="L40" s="44" t="s">
        <v>16</v>
      </c>
      <c r="M40" s="44" t="s">
        <v>16</v>
      </c>
      <c r="N40" s="44" t="s">
        <v>16</v>
      </c>
      <c r="O40" s="44" t="s">
        <v>16</v>
      </c>
      <c r="P40" s="44" t="s">
        <v>16</v>
      </c>
      <c r="Q40" s="44" t="s">
        <v>16</v>
      </c>
      <c r="R40" s="44" t="s">
        <v>16</v>
      </c>
      <c r="S40" s="44" t="s">
        <v>16</v>
      </c>
      <c r="T40" s="44" t="s">
        <v>16</v>
      </c>
      <c r="U40" s="44" t="s">
        <v>16</v>
      </c>
      <c r="V40" s="44" t="s">
        <v>16</v>
      </c>
      <c r="W40" s="44" t="s">
        <v>16</v>
      </c>
      <c r="X40" s="44" t="s">
        <v>16</v>
      </c>
      <c r="Y40" s="44" t="s">
        <v>16</v>
      </c>
      <c r="Z40" s="44" t="s">
        <v>16</v>
      </c>
      <c r="AA40" s="44" t="s">
        <v>16</v>
      </c>
      <c r="AB40" s="44" t="s">
        <v>16</v>
      </c>
      <c r="AC40" s="44"/>
      <c r="AD40" s="44"/>
      <c r="AE40" s="44"/>
      <c r="AF40" s="9" t="s">
        <v>16</v>
      </c>
      <c r="AG40" s="9" t="s">
        <v>16</v>
      </c>
      <c r="AH40" s="10">
        <f aca="true" t="shared" si="17" ref="AH40:BH40">SUM(AH42:AH43)</f>
        <v>0</v>
      </c>
      <c r="AI40" s="10">
        <f t="shared" si="17"/>
        <v>0</v>
      </c>
      <c r="AJ40" s="10">
        <f t="shared" si="17"/>
        <v>0</v>
      </c>
      <c r="AK40" s="10">
        <f t="shared" si="17"/>
        <v>0</v>
      </c>
      <c r="AL40" s="10">
        <f t="shared" si="17"/>
        <v>0</v>
      </c>
      <c r="AM40" s="10">
        <f t="shared" si="17"/>
        <v>0</v>
      </c>
      <c r="AN40" s="10">
        <f t="shared" si="17"/>
        <v>0</v>
      </c>
      <c r="AO40" s="10">
        <f t="shared" si="17"/>
        <v>0</v>
      </c>
      <c r="AP40" s="10">
        <f t="shared" si="17"/>
        <v>0</v>
      </c>
      <c r="AQ40" s="10">
        <f t="shared" si="17"/>
        <v>0</v>
      </c>
      <c r="AR40" s="10">
        <f t="shared" si="17"/>
        <v>0</v>
      </c>
      <c r="AS40" s="10">
        <f t="shared" si="17"/>
        <v>0</v>
      </c>
      <c r="AT40" s="10">
        <f t="shared" si="17"/>
        <v>0</v>
      </c>
      <c r="AU40" s="10">
        <f t="shared" si="17"/>
        <v>0</v>
      </c>
      <c r="AV40" s="10">
        <f t="shared" si="17"/>
        <v>0</v>
      </c>
      <c r="AW40" s="10">
        <f t="shared" si="17"/>
        <v>0</v>
      </c>
      <c r="AX40" s="10">
        <f t="shared" si="17"/>
        <v>0</v>
      </c>
      <c r="AY40" s="10">
        <f t="shared" si="17"/>
        <v>0</v>
      </c>
      <c r="AZ40" s="10">
        <f t="shared" si="17"/>
        <v>0</v>
      </c>
      <c r="BA40" s="10">
        <f t="shared" si="17"/>
        <v>0</v>
      </c>
      <c r="BB40" s="10">
        <f t="shared" si="17"/>
        <v>0</v>
      </c>
      <c r="BC40" s="10">
        <f t="shared" si="17"/>
        <v>0</v>
      </c>
      <c r="BD40" s="10">
        <f t="shared" si="17"/>
        <v>0</v>
      </c>
      <c r="BE40" s="10">
        <f t="shared" si="17"/>
        <v>0</v>
      </c>
      <c r="BF40" s="10">
        <f t="shared" si="17"/>
        <v>0</v>
      </c>
      <c r="BG40" s="10">
        <f t="shared" si="17"/>
        <v>0</v>
      </c>
      <c r="BH40" s="10">
        <f t="shared" si="17"/>
        <v>0</v>
      </c>
      <c r="BI40" s="24"/>
    </row>
    <row r="41" spans="1:61" ht="15">
      <c r="A41" s="31" t="s">
        <v>3</v>
      </c>
      <c r="C41" s="24"/>
      <c r="D41" s="24"/>
      <c r="E41" s="24"/>
      <c r="F41" s="5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8"/>
      <c r="AG41" s="8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24"/>
    </row>
    <row r="42" spans="1:61" ht="15">
      <c r="A42" s="31"/>
      <c r="B42" s="8">
        <v>5101</v>
      </c>
      <c r="C42" s="24"/>
      <c r="D42" s="24"/>
      <c r="E42" s="24"/>
      <c r="F42" s="5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8"/>
      <c r="AG42" s="8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>
        <f aca="true" t="shared" si="18" ref="AT42:AY43">AH42-AN42</f>
        <v>0</v>
      </c>
      <c r="AU42" s="11">
        <f t="shared" si="18"/>
        <v>0</v>
      </c>
      <c r="AV42" s="11">
        <f t="shared" si="18"/>
        <v>0</v>
      </c>
      <c r="AW42" s="11">
        <f t="shared" si="18"/>
        <v>0</v>
      </c>
      <c r="AX42" s="11">
        <f t="shared" si="18"/>
        <v>0</v>
      </c>
      <c r="AY42" s="11">
        <f t="shared" si="18"/>
        <v>0</v>
      </c>
      <c r="AZ42" s="11">
        <f>AH42+BC42</f>
        <v>0</v>
      </c>
      <c r="BA42" s="11">
        <f>AJ42+BD42</f>
        <v>0</v>
      </c>
      <c r="BB42" s="11">
        <f>AK42+BE42</f>
        <v>0</v>
      </c>
      <c r="BC42" s="8"/>
      <c r="BD42" s="8"/>
      <c r="BE42" s="8"/>
      <c r="BF42" s="11">
        <f>AZ42-AN42</f>
        <v>0</v>
      </c>
      <c r="BG42" s="11">
        <f>BA42-AP42</f>
        <v>0</v>
      </c>
      <c r="BH42" s="11">
        <f>BB42-AQ42</f>
        <v>0</v>
      </c>
      <c r="BI42" s="24"/>
    </row>
    <row r="43" spans="1:61" ht="15">
      <c r="A43" s="31" t="s">
        <v>48</v>
      </c>
      <c r="B43" s="8">
        <v>5102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8"/>
      <c r="AG43" s="8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>
        <f t="shared" si="18"/>
        <v>0</v>
      </c>
      <c r="AU43" s="11">
        <f t="shared" si="18"/>
        <v>0</v>
      </c>
      <c r="AV43" s="11">
        <f t="shared" si="18"/>
        <v>0</v>
      </c>
      <c r="AW43" s="11">
        <f t="shared" si="18"/>
        <v>0</v>
      </c>
      <c r="AX43" s="11">
        <f t="shared" si="18"/>
        <v>0</v>
      </c>
      <c r="AY43" s="11">
        <f t="shared" si="18"/>
        <v>0</v>
      </c>
      <c r="AZ43" s="11">
        <f>AH43+BC43</f>
        <v>0</v>
      </c>
      <c r="BA43" s="11">
        <f>AJ43+BD43</f>
        <v>0</v>
      </c>
      <c r="BB43" s="11">
        <f>AK43+BE43</f>
        <v>0</v>
      </c>
      <c r="BC43" s="8"/>
      <c r="BD43" s="8"/>
      <c r="BE43" s="8"/>
      <c r="BF43" s="11">
        <f>AZ43-AN43</f>
        <v>0</v>
      </c>
      <c r="BG43" s="11">
        <f>BA43-AP43</f>
        <v>0</v>
      </c>
      <c r="BH43" s="11">
        <f>BB43-AQ43</f>
        <v>0</v>
      </c>
      <c r="BI43" s="24"/>
    </row>
    <row r="44" spans="1:61" ht="180">
      <c r="A44" s="31" t="s">
        <v>53</v>
      </c>
      <c r="B44" s="8">
        <v>5200</v>
      </c>
      <c r="C44" s="44" t="s">
        <v>16</v>
      </c>
      <c r="D44" s="44" t="s">
        <v>16</v>
      </c>
      <c r="E44" s="44" t="s">
        <v>16</v>
      </c>
      <c r="F44" s="44" t="s">
        <v>16</v>
      </c>
      <c r="G44" s="44" t="s">
        <v>16</v>
      </c>
      <c r="H44" s="44" t="s">
        <v>16</v>
      </c>
      <c r="I44" s="44" t="s">
        <v>16</v>
      </c>
      <c r="J44" s="44" t="s">
        <v>16</v>
      </c>
      <c r="K44" s="44" t="s">
        <v>16</v>
      </c>
      <c r="L44" s="44" t="s">
        <v>16</v>
      </c>
      <c r="M44" s="44" t="s">
        <v>16</v>
      </c>
      <c r="N44" s="44" t="s">
        <v>16</v>
      </c>
      <c r="O44" s="44" t="s">
        <v>16</v>
      </c>
      <c r="P44" s="44" t="s">
        <v>16</v>
      </c>
      <c r="Q44" s="44" t="s">
        <v>16</v>
      </c>
      <c r="R44" s="44" t="s">
        <v>16</v>
      </c>
      <c r="S44" s="44" t="s">
        <v>16</v>
      </c>
      <c r="T44" s="44" t="s">
        <v>16</v>
      </c>
      <c r="U44" s="44" t="s">
        <v>16</v>
      </c>
      <c r="V44" s="44" t="s">
        <v>16</v>
      </c>
      <c r="W44" s="44" t="s">
        <v>16</v>
      </c>
      <c r="X44" s="44" t="s">
        <v>16</v>
      </c>
      <c r="Y44" s="44" t="s">
        <v>16</v>
      </c>
      <c r="Z44" s="44" t="s">
        <v>16</v>
      </c>
      <c r="AA44" s="44" t="s">
        <v>16</v>
      </c>
      <c r="AB44" s="44" t="s">
        <v>16</v>
      </c>
      <c r="AC44" s="44"/>
      <c r="AD44" s="44"/>
      <c r="AE44" s="44"/>
      <c r="AF44" s="9" t="s">
        <v>16</v>
      </c>
      <c r="AG44" s="9" t="s">
        <v>16</v>
      </c>
      <c r="AH44" s="10">
        <f aca="true" t="shared" si="19" ref="AH44:BG44">SUM(AH46:AH50)</f>
        <v>12757.84</v>
      </c>
      <c r="AI44" s="10">
        <f t="shared" si="19"/>
        <v>12431.74914</v>
      </c>
      <c r="AJ44" s="10">
        <f t="shared" si="19"/>
        <v>13187.921999999999</v>
      </c>
      <c r="AK44" s="10">
        <f t="shared" si="19"/>
        <v>13720.85648</v>
      </c>
      <c r="AL44" s="10">
        <f t="shared" si="19"/>
        <v>14212.4907392</v>
      </c>
      <c r="AM44" s="10">
        <f t="shared" si="19"/>
        <v>14780.990368768002</v>
      </c>
      <c r="AN44" s="10">
        <f t="shared" si="19"/>
        <v>52.05</v>
      </c>
      <c r="AO44" s="10">
        <f t="shared" si="19"/>
        <v>47.909</v>
      </c>
      <c r="AP44" s="10">
        <f t="shared" si="19"/>
        <v>150.66</v>
      </c>
      <c r="AQ44" s="10">
        <f t="shared" si="19"/>
        <v>159.6996</v>
      </c>
      <c r="AR44" s="10">
        <f t="shared" si="19"/>
        <v>166.08758400000002</v>
      </c>
      <c r="AS44" s="10">
        <f t="shared" si="19"/>
        <v>172.73108736000003</v>
      </c>
      <c r="AT44" s="10">
        <f t="shared" si="19"/>
        <v>12705.79</v>
      </c>
      <c r="AU44" s="10">
        <f t="shared" si="19"/>
        <v>12383.84014</v>
      </c>
      <c r="AV44" s="10">
        <f t="shared" si="19"/>
        <v>13037.261999999999</v>
      </c>
      <c r="AW44" s="10">
        <f>SUM(AW46:AW50)</f>
        <v>13561.15688</v>
      </c>
      <c r="AX44" s="10">
        <f t="shared" si="19"/>
        <v>14046.4031552</v>
      </c>
      <c r="AY44" s="10">
        <f>SUM(AY46:AY50)</f>
        <v>14608.259281408002</v>
      </c>
      <c r="AZ44" s="10">
        <f t="shared" si="19"/>
        <v>12757.84</v>
      </c>
      <c r="BA44" s="10">
        <f t="shared" si="19"/>
        <v>13187.921999999999</v>
      </c>
      <c r="BB44" s="10">
        <f t="shared" si="19"/>
        <v>13720.85648</v>
      </c>
      <c r="BC44" s="10">
        <f t="shared" si="19"/>
        <v>0</v>
      </c>
      <c r="BD44" s="10">
        <f t="shared" si="19"/>
        <v>0</v>
      </c>
      <c r="BE44" s="10">
        <f t="shared" si="19"/>
        <v>0</v>
      </c>
      <c r="BF44" s="10">
        <f>SUM(BF46:BF50)</f>
        <v>12705.79</v>
      </c>
      <c r="BG44" s="10">
        <f t="shared" si="19"/>
        <v>13037.261999999999</v>
      </c>
      <c r="BH44" s="10">
        <f>SUM(BH46:BH50)</f>
        <v>13561.15688</v>
      </c>
      <c r="BI44" s="24"/>
    </row>
    <row r="45" spans="1:61" ht="15">
      <c r="A45" s="31" t="s">
        <v>3</v>
      </c>
      <c r="B45" s="1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8"/>
      <c r="AG45" s="8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24"/>
    </row>
    <row r="46" spans="1:61" ht="303.75">
      <c r="A46" s="31" t="s">
        <v>9</v>
      </c>
      <c r="B46" s="8">
        <v>5201</v>
      </c>
      <c r="C46" s="22" t="s">
        <v>12</v>
      </c>
      <c r="D46" s="22" t="s">
        <v>269</v>
      </c>
      <c r="E46" s="22" t="s">
        <v>184</v>
      </c>
      <c r="F46" s="50"/>
      <c r="G46" s="50"/>
      <c r="H46" s="50"/>
      <c r="I46" s="24"/>
      <c r="J46" s="50"/>
      <c r="K46" s="50"/>
      <c r="L46" s="50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31" t="s">
        <v>169</v>
      </c>
      <c r="X46" s="31" t="s">
        <v>205</v>
      </c>
      <c r="Y46" s="31" t="s">
        <v>206</v>
      </c>
      <c r="Z46" s="27" t="s">
        <v>171</v>
      </c>
      <c r="AA46" s="22" t="s">
        <v>172</v>
      </c>
      <c r="AB46" s="22" t="s">
        <v>173</v>
      </c>
      <c r="AC46" s="23" t="s">
        <v>270</v>
      </c>
      <c r="AD46" s="23" t="s">
        <v>17</v>
      </c>
      <c r="AE46" s="23" t="s">
        <v>271</v>
      </c>
      <c r="AF46" s="8">
        <v>1</v>
      </c>
      <c r="AG46" s="7" t="s">
        <v>85</v>
      </c>
      <c r="AH46" s="13">
        <v>11907.84</v>
      </c>
      <c r="AI46" s="13">
        <v>11618.73014</v>
      </c>
      <c r="AJ46" s="11">
        <v>12752.042</v>
      </c>
      <c r="AK46" s="13">
        <f>1.04*AJ46</f>
        <v>13262.12368</v>
      </c>
      <c r="AL46" s="13">
        <f>1.04*AK46</f>
        <v>13792.608627200001</v>
      </c>
      <c r="AM46" s="13">
        <f>1.04*AL46</f>
        <v>14344.312972288002</v>
      </c>
      <c r="AN46" s="13">
        <v>52.05</v>
      </c>
      <c r="AO46" s="13">
        <v>47.909</v>
      </c>
      <c r="AP46" s="13">
        <v>150.66</v>
      </c>
      <c r="AQ46" s="13">
        <f>AP46*1.06</f>
        <v>159.6996</v>
      </c>
      <c r="AR46" s="13">
        <f>AQ46*1.04</f>
        <v>166.08758400000002</v>
      </c>
      <c r="AS46" s="13">
        <f>AR46*1.04</f>
        <v>172.73108736000003</v>
      </c>
      <c r="AT46" s="11">
        <f aca="true" t="shared" si="20" ref="AT46:AY50">AH46-AN46</f>
        <v>11855.79</v>
      </c>
      <c r="AU46" s="11">
        <f t="shared" si="20"/>
        <v>11570.82114</v>
      </c>
      <c r="AV46" s="11">
        <f t="shared" si="20"/>
        <v>12601.382</v>
      </c>
      <c r="AW46" s="11">
        <f t="shared" si="20"/>
        <v>13102.42408</v>
      </c>
      <c r="AX46" s="11">
        <f t="shared" si="20"/>
        <v>13626.5210432</v>
      </c>
      <c r="AY46" s="11">
        <f t="shared" si="20"/>
        <v>14171.581884928002</v>
      </c>
      <c r="AZ46" s="11">
        <f>AH46+BC46</f>
        <v>11907.84</v>
      </c>
      <c r="BA46" s="11">
        <f aca="true" t="shared" si="21" ref="BA46:BB50">AJ46+BD46</f>
        <v>12752.042</v>
      </c>
      <c r="BB46" s="11">
        <f t="shared" si="21"/>
        <v>13262.12368</v>
      </c>
      <c r="BC46" s="8"/>
      <c r="BD46" s="8"/>
      <c r="BE46" s="8"/>
      <c r="BF46" s="11">
        <f>AZ46-AN46</f>
        <v>11855.79</v>
      </c>
      <c r="BG46" s="11">
        <f aca="true" t="shared" si="22" ref="BG46:BH50">BA46-AP46</f>
        <v>12601.382</v>
      </c>
      <c r="BH46" s="11">
        <f t="shared" si="22"/>
        <v>13102.42408</v>
      </c>
      <c r="BI46" s="31" t="s">
        <v>166</v>
      </c>
    </row>
    <row r="47" spans="1:61" ht="15">
      <c r="A47" s="31" t="s">
        <v>48</v>
      </c>
      <c r="B47" s="8">
        <v>5202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8"/>
      <c r="AG47" s="8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>
        <f t="shared" si="20"/>
        <v>0</v>
      </c>
      <c r="AU47" s="11">
        <f t="shared" si="20"/>
        <v>0</v>
      </c>
      <c r="AV47" s="11">
        <f t="shared" si="20"/>
        <v>0</v>
      </c>
      <c r="AW47" s="11">
        <f t="shared" si="20"/>
        <v>0</v>
      </c>
      <c r="AX47" s="11">
        <f t="shared" si="20"/>
        <v>0</v>
      </c>
      <c r="AY47" s="11">
        <f t="shared" si="20"/>
        <v>0</v>
      </c>
      <c r="AZ47" s="11">
        <f>AH47+BC47</f>
        <v>0</v>
      </c>
      <c r="BA47" s="11">
        <f t="shared" si="21"/>
        <v>0</v>
      </c>
      <c r="BB47" s="11">
        <f t="shared" si="21"/>
        <v>0</v>
      </c>
      <c r="BC47" s="8"/>
      <c r="BD47" s="8"/>
      <c r="BE47" s="8"/>
      <c r="BF47" s="11">
        <f>AZ47-AN47</f>
        <v>0</v>
      </c>
      <c r="BG47" s="11">
        <f t="shared" si="22"/>
        <v>0</v>
      </c>
      <c r="BH47" s="11">
        <f t="shared" si="22"/>
        <v>0</v>
      </c>
      <c r="BI47" s="24"/>
    </row>
    <row r="48" spans="1:61" ht="15">
      <c r="A48" s="31"/>
      <c r="B48" s="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8"/>
      <c r="AG48" s="8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>
        <f t="shared" si="20"/>
        <v>0</v>
      </c>
      <c r="AU48" s="11">
        <f t="shared" si="20"/>
        <v>0</v>
      </c>
      <c r="AV48" s="11">
        <f t="shared" si="20"/>
        <v>0</v>
      </c>
      <c r="AW48" s="11">
        <f t="shared" si="20"/>
        <v>0</v>
      </c>
      <c r="AX48" s="11">
        <f t="shared" si="20"/>
        <v>0</v>
      </c>
      <c r="AY48" s="11">
        <f t="shared" si="20"/>
        <v>0</v>
      </c>
      <c r="AZ48" s="11">
        <f>AH48+BC48</f>
        <v>0</v>
      </c>
      <c r="BA48" s="11">
        <f t="shared" si="21"/>
        <v>0</v>
      </c>
      <c r="BB48" s="11">
        <f t="shared" si="21"/>
        <v>0</v>
      </c>
      <c r="BC48" s="8"/>
      <c r="BD48" s="8"/>
      <c r="BE48" s="8"/>
      <c r="BF48" s="11">
        <f>AZ48-AN48</f>
        <v>0</v>
      </c>
      <c r="BG48" s="11">
        <f t="shared" si="22"/>
        <v>0</v>
      </c>
      <c r="BH48" s="11">
        <f t="shared" si="22"/>
        <v>0</v>
      </c>
      <c r="BI48" s="24"/>
    </row>
    <row r="49" spans="1:61" ht="303" customHeight="1">
      <c r="A49" s="31" t="s">
        <v>80</v>
      </c>
      <c r="B49" s="8">
        <v>5216</v>
      </c>
      <c r="C49" s="22" t="s">
        <v>12</v>
      </c>
      <c r="D49" s="22" t="s">
        <v>209</v>
      </c>
      <c r="E49" s="22" t="s">
        <v>184</v>
      </c>
      <c r="F49" s="50"/>
      <c r="G49" s="50"/>
      <c r="H49" s="50"/>
      <c r="I49" s="24"/>
      <c r="J49" s="50"/>
      <c r="K49" s="50"/>
      <c r="L49" s="50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31" t="s">
        <v>176</v>
      </c>
      <c r="X49" s="24" t="s">
        <v>174</v>
      </c>
      <c r="Y49" s="31" t="s">
        <v>170</v>
      </c>
      <c r="Z49" s="27" t="s">
        <v>175</v>
      </c>
      <c r="AA49" s="22" t="s">
        <v>172</v>
      </c>
      <c r="AB49" s="22" t="s">
        <v>173</v>
      </c>
      <c r="AC49" s="23" t="s">
        <v>272</v>
      </c>
      <c r="AD49" s="23" t="s">
        <v>273</v>
      </c>
      <c r="AE49" s="23" t="s">
        <v>274</v>
      </c>
      <c r="AF49" s="8">
        <v>1</v>
      </c>
      <c r="AG49" s="15" t="s">
        <v>83</v>
      </c>
      <c r="AH49" s="13">
        <v>50</v>
      </c>
      <c r="AI49" s="11">
        <v>46.6</v>
      </c>
      <c r="AJ49" s="13">
        <v>55</v>
      </c>
      <c r="AK49" s="13">
        <v>55</v>
      </c>
      <c r="AL49" s="11">
        <v>0</v>
      </c>
      <c r="AM49" s="11">
        <v>0</v>
      </c>
      <c r="AN49" s="11"/>
      <c r="AO49" s="11"/>
      <c r="AP49" s="11"/>
      <c r="AQ49" s="11"/>
      <c r="AR49" s="11"/>
      <c r="AS49" s="11"/>
      <c r="AT49" s="11">
        <f t="shared" si="20"/>
        <v>50</v>
      </c>
      <c r="AU49" s="11">
        <f t="shared" si="20"/>
        <v>46.6</v>
      </c>
      <c r="AV49" s="11">
        <f t="shared" si="20"/>
        <v>55</v>
      </c>
      <c r="AW49" s="11">
        <f t="shared" si="20"/>
        <v>55</v>
      </c>
      <c r="AX49" s="11">
        <f t="shared" si="20"/>
        <v>0</v>
      </c>
      <c r="AY49" s="11">
        <f t="shared" si="20"/>
        <v>0</v>
      </c>
      <c r="AZ49" s="11">
        <f>AH49+BC49</f>
        <v>50</v>
      </c>
      <c r="BA49" s="11">
        <f t="shared" si="21"/>
        <v>55</v>
      </c>
      <c r="BB49" s="11">
        <f t="shared" si="21"/>
        <v>55</v>
      </c>
      <c r="BC49" s="8"/>
      <c r="BD49" s="8"/>
      <c r="BE49" s="8"/>
      <c r="BF49" s="11">
        <f>AZ49-AN49</f>
        <v>50</v>
      </c>
      <c r="BG49" s="11">
        <f t="shared" si="22"/>
        <v>55</v>
      </c>
      <c r="BH49" s="11">
        <f t="shared" si="22"/>
        <v>55</v>
      </c>
      <c r="BI49" s="31" t="s">
        <v>160</v>
      </c>
    </row>
    <row r="50" spans="1:61" ht="168.75">
      <c r="A50" s="40" t="s">
        <v>81</v>
      </c>
      <c r="B50" s="8">
        <v>5217</v>
      </c>
      <c r="C50" s="26" t="s">
        <v>4</v>
      </c>
      <c r="D50" s="22" t="s">
        <v>207</v>
      </c>
      <c r="E50" s="22" t="s">
        <v>208</v>
      </c>
      <c r="F50" s="22"/>
      <c r="G50" s="22"/>
      <c r="H50" s="22"/>
      <c r="I50" s="24"/>
      <c r="J50" s="23"/>
      <c r="K50" s="23"/>
      <c r="L50" s="23"/>
      <c r="M50" s="24"/>
      <c r="N50" s="24"/>
      <c r="O50" s="24"/>
      <c r="P50" s="24"/>
      <c r="Q50" s="50"/>
      <c r="R50" s="50"/>
      <c r="S50" s="50"/>
      <c r="T50" s="24"/>
      <c r="U50" s="24"/>
      <c r="V50" s="24"/>
      <c r="W50" s="51" t="s">
        <v>151</v>
      </c>
      <c r="X50" s="51" t="s">
        <v>152</v>
      </c>
      <c r="Y50" s="51" t="s">
        <v>153</v>
      </c>
      <c r="Z50" s="24"/>
      <c r="AA50" s="24"/>
      <c r="AB50" s="24"/>
      <c r="AC50" s="23" t="s">
        <v>275</v>
      </c>
      <c r="AD50" s="23" t="s">
        <v>276</v>
      </c>
      <c r="AE50" s="23" t="s">
        <v>277</v>
      </c>
      <c r="AF50" s="8">
        <v>17</v>
      </c>
      <c r="AG50" s="7" t="s">
        <v>84</v>
      </c>
      <c r="AH50" s="13">
        <v>800</v>
      </c>
      <c r="AI50" s="13">
        <v>766.419</v>
      </c>
      <c r="AJ50" s="13">
        <v>380.88</v>
      </c>
      <c r="AK50" s="13">
        <f>1.06*AJ50</f>
        <v>403.7328</v>
      </c>
      <c r="AL50" s="13">
        <f>1.04*AK50</f>
        <v>419.882112</v>
      </c>
      <c r="AM50" s="13">
        <f>1.04*AL50</f>
        <v>436.67739648</v>
      </c>
      <c r="AN50" s="13"/>
      <c r="AO50" s="13"/>
      <c r="AP50" s="13"/>
      <c r="AQ50" s="13"/>
      <c r="AR50" s="13"/>
      <c r="AS50" s="13"/>
      <c r="AT50" s="11">
        <f t="shared" si="20"/>
        <v>800</v>
      </c>
      <c r="AU50" s="11">
        <f t="shared" si="20"/>
        <v>766.419</v>
      </c>
      <c r="AV50" s="11">
        <f t="shared" si="20"/>
        <v>380.88</v>
      </c>
      <c r="AW50" s="11">
        <f t="shared" si="20"/>
        <v>403.7328</v>
      </c>
      <c r="AX50" s="11">
        <f t="shared" si="20"/>
        <v>419.882112</v>
      </c>
      <c r="AY50" s="11">
        <f t="shared" si="20"/>
        <v>436.67739648</v>
      </c>
      <c r="AZ50" s="11">
        <f>AH50+BC50</f>
        <v>800</v>
      </c>
      <c r="BA50" s="11">
        <f t="shared" si="21"/>
        <v>380.88</v>
      </c>
      <c r="BB50" s="11">
        <f t="shared" si="21"/>
        <v>403.7328</v>
      </c>
      <c r="BC50" s="8"/>
      <c r="BD50" s="8"/>
      <c r="BE50" s="8"/>
      <c r="BF50" s="11">
        <f>AZ50-AN50</f>
        <v>800</v>
      </c>
      <c r="BG50" s="11">
        <f t="shared" si="22"/>
        <v>380.88</v>
      </c>
      <c r="BH50" s="11">
        <f t="shared" si="22"/>
        <v>403.7328</v>
      </c>
      <c r="BI50" s="31" t="s">
        <v>159</v>
      </c>
    </row>
    <row r="51" spans="1:61" ht="112.5">
      <c r="A51" s="31" t="s">
        <v>54</v>
      </c>
      <c r="B51" s="8">
        <v>5300</v>
      </c>
      <c r="C51" s="44" t="s">
        <v>16</v>
      </c>
      <c r="D51" s="44" t="s">
        <v>16</v>
      </c>
      <c r="E51" s="44" t="s">
        <v>16</v>
      </c>
      <c r="F51" s="44" t="s">
        <v>16</v>
      </c>
      <c r="G51" s="44" t="s">
        <v>16</v>
      </c>
      <c r="H51" s="44" t="s">
        <v>16</v>
      </c>
      <c r="I51" s="44" t="s">
        <v>16</v>
      </c>
      <c r="J51" s="44" t="s">
        <v>16</v>
      </c>
      <c r="K51" s="44" t="s">
        <v>16</v>
      </c>
      <c r="L51" s="44" t="s">
        <v>16</v>
      </c>
      <c r="M51" s="44" t="s">
        <v>16</v>
      </c>
      <c r="N51" s="44" t="s">
        <v>16</v>
      </c>
      <c r="O51" s="44" t="s">
        <v>16</v>
      </c>
      <c r="P51" s="44" t="s">
        <v>16</v>
      </c>
      <c r="Q51" s="44" t="s">
        <v>16</v>
      </c>
      <c r="R51" s="44" t="s">
        <v>16</v>
      </c>
      <c r="S51" s="44" t="s">
        <v>16</v>
      </c>
      <c r="T51" s="44" t="s">
        <v>16</v>
      </c>
      <c r="U51" s="44" t="s">
        <v>16</v>
      </c>
      <c r="V51" s="44" t="s">
        <v>16</v>
      </c>
      <c r="W51" s="44" t="s">
        <v>16</v>
      </c>
      <c r="X51" s="44" t="s">
        <v>16</v>
      </c>
      <c r="Y51" s="44" t="s">
        <v>16</v>
      </c>
      <c r="Z51" s="44" t="s">
        <v>16</v>
      </c>
      <c r="AA51" s="44" t="s">
        <v>16</v>
      </c>
      <c r="AB51" s="44" t="s">
        <v>16</v>
      </c>
      <c r="AC51" s="44"/>
      <c r="AD51" s="44"/>
      <c r="AE51" s="44"/>
      <c r="AF51" s="9" t="s">
        <v>16</v>
      </c>
      <c r="AG51" s="9" t="s">
        <v>16</v>
      </c>
      <c r="AH51" s="10">
        <f aca="true" t="shared" si="23" ref="AH51:BH51">AH52+AH56+AH60</f>
        <v>47.359</v>
      </c>
      <c r="AI51" s="10">
        <f t="shared" si="23"/>
        <v>47.359</v>
      </c>
      <c r="AJ51" s="10">
        <f t="shared" si="23"/>
        <v>45.406</v>
      </c>
      <c r="AK51" s="10">
        <f t="shared" si="23"/>
        <v>45.406</v>
      </c>
      <c r="AL51" s="10">
        <f t="shared" si="23"/>
        <v>45.406</v>
      </c>
      <c r="AM51" s="10">
        <f t="shared" si="23"/>
        <v>45.406</v>
      </c>
      <c r="AN51" s="10">
        <f t="shared" si="23"/>
        <v>0</v>
      </c>
      <c r="AO51" s="10">
        <f t="shared" si="23"/>
        <v>0</v>
      </c>
      <c r="AP51" s="10">
        <f t="shared" si="23"/>
        <v>0</v>
      </c>
      <c r="AQ51" s="10">
        <f t="shared" si="23"/>
        <v>0</v>
      </c>
      <c r="AR51" s="10">
        <f t="shared" si="23"/>
        <v>0</v>
      </c>
      <c r="AS51" s="10">
        <f t="shared" si="23"/>
        <v>0</v>
      </c>
      <c r="AT51" s="10">
        <f t="shared" si="23"/>
        <v>47.359</v>
      </c>
      <c r="AU51" s="10">
        <f t="shared" si="23"/>
        <v>47.359</v>
      </c>
      <c r="AV51" s="10">
        <f t="shared" si="23"/>
        <v>45.406</v>
      </c>
      <c r="AW51" s="10">
        <f t="shared" si="23"/>
        <v>45.406</v>
      </c>
      <c r="AX51" s="10">
        <f t="shared" si="23"/>
        <v>45.406</v>
      </c>
      <c r="AY51" s="10">
        <f t="shared" si="23"/>
        <v>45.406</v>
      </c>
      <c r="AZ51" s="10">
        <f t="shared" si="23"/>
        <v>47.359</v>
      </c>
      <c r="BA51" s="10">
        <f t="shared" si="23"/>
        <v>45.406</v>
      </c>
      <c r="BB51" s="10">
        <f t="shared" si="23"/>
        <v>45.406</v>
      </c>
      <c r="BC51" s="10">
        <f t="shared" si="23"/>
        <v>0</v>
      </c>
      <c r="BD51" s="10">
        <f t="shared" si="23"/>
        <v>0</v>
      </c>
      <c r="BE51" s="10">
        <f t="shared" si="23"/>
        <v>0</v>
      </c>
      <c r="BF51" s="10">
        <f t="shared" si="23"/>
        <v>47.359</v>
      </c>
      <c r="BG51" s="10">
        <f t="shared" si="23"/>
        <v>45.406</v>
      </c>
      <c r="BH51" s="10">
        <f t="shared" si="23"/>
        <v>45.406</v>
      </c>
      <c r="BI51" s="24"/>
    </row>
    <row r="52" spans="1:61" ht="67.5">
      <c r="A52" s="31" t="s">
        <v>55</v>
      </c>
      <c r="B52" s="8">
        <v>5301</v>
      </c>
      <c r="C52" s="44" t="s">
        <v>16</v>
      </c>
      <c r="D52" s="44" t="s">
        <v>16</v>
      </c>
      <c r="E52" s="44" t="s">
        <v>16</v>
      </c>
      <c r="F52" s="44" t="s">
        <v>16</v>
      </c>
      <c r="G52" s="44" t="s">
        <v>16</v>
      </c>
      <c r="H52" s="44" t="s">
        <v>16</v>
      </c>
      <c r="I52" s="44" t="s">
        <v>16</v>
      </c>
      <c r="J52" s="44" t="s">
        <v>16</v>
      </c>
      <c r="K52" s="44" t="s">
        <v>16</v>
      </c>
      <c r="L52" s="44" t="s">
        <v>16</v>
      </c>
      <c r="M52" s="44" t="s">
        <v>16</v>
      </c>
      <c r="N52" s="44" t="s">
        <v>16</v>
      </c>
      <c r="O52" s="44" t="s">
        <v>16</v>
      </c>
      <c r="P52" s="44" t="s">
        <v>16</v>
      </c>
      <c r="Q52" s="44" t="s">
        <v>16</v>
      </c>
      <c r="R52" s="44" t="s">
        <v>16</v>
      </c>
      <c r="S52" s="44" t="s">
        <v>16</v>
      </c>
      <c r="T52" s="44" t="s">
        <v>16</v>
      </c>
      <c r="U52" s="44" t="s">
        <v>16</v>
      </c>
      <c r="V52" s="44" t="s">
        <v>16</v>
      </c>
      <c r="W52" s="44" t="s">
        <v>16</v>
      </c>
      <c r="X52" s="44" t="s">
        <v>16</v>
      </c>
      <c r="Y52" s="44" t="s">
        <v>16</v>
      </c>
      <c r="Z52" s="44" t="s">
        <v>16</v>
      </c>
      <c r="AA52" s="44" t="s">
        <v>16</v>
      </c>
      <c r="AB52" s="44" t="s">
        <v>16</v>
      </c>
      <c r="AC52" s="44"/>
      <c r="AD52" s="44"/>
      <c r="AE52" s="44"/>
      <c r="AF52" s="9" t="s">
        <v>16</v>
      </c>
      <c r="AG52" s="9" t="s">
        <v>16</v>
      </c>
      <c r="AH52" s="10">
        <f aca="true" t="shared" si="24" ref="AH52:BH52">SUM(AH54:AH55)</f>
        <v>0</v>
      </c>
      <c r="AI52" s="10">
        <f t="shared" si="24"/>
        <v>0</v>
      </c>
      <c r="AJ52" s="10">
        <f t="shared" si="24"/>
        <v>0</v>
      </c>
      <c r="AK52" s="10">
        <f t="shared" si="24"/>
        <v>0</v>
      </c>
      <c r="AL52" s="10">
        <f t="shared" si="24"/>
        <v>0</v>
      </c>
      <c r="AM52" s="10">
        <f t="shared" si="24"/>
        <v>0</v>
      </c>
      <c r="AN52" s="10">
        <f t="shared" si="24"/>
        <v>0</v>
      </c>
      <c r="AO52" s="10">
        <f t="shared" si="24"/>
        <v>0</v>
      </c>
      <c r="AP52" s="10">
        <f t="shared" si="24"/>
        <v>0</v>
      </c>
      <c r="AQ52" s="10">
        <f t="shared" si="24"/>
        <v>0</v>
      </c>
      <c r="AR52" s="10">
        <f t="shared" si="24"/>
        <v>0</v>
      </c>
      <c r="AS52" s="10">
        <f t="shared" si="24"/>
        <v>0</v>
      </c>
      <c r="AT52" s="10">
        <f t="shared" si="24"/>
        <v>0</v>
      </c>
      <c r="AU52" s="10">
        <f t="shared" si="24"/>
        <v>0</v>
      </c>
      <c r="AV52" s="10">
        <f t="shared" si="24"/>
        <v>0</v>
      </c>
      <c r="AW52" s="10">
        <f t="shared" si="24"/>
        <v>0</v>
      </c>
      <c r="AX52" s="10">
        <f t="shared" si="24"/>
        <v>0</v>
      </c>
      <c r="AY52" s="10">
        <f t="shared" si="24"/>
        <v>0</v>
      </c>
      <c r="AZ52" s="10">
        <f t="shared" si="24"/>
        <v>0</v>
      </c>
      <c r="BA52" s="10">
        <f t="shared" si="24"/>
        <v>0</v>
      </c>
      <c r="BB52" s="10">
        <f t="shared" si="24"/>
        <v>0</v>
      </c>
      <c r="BC52" s="10">
        <f t="shared" si="24"/>
        <v>0</v>
      </c>
      <c r="BD52" s="10">
        <f t="shared" si="24"/>
        <v>0</v>
      </c>
      <c r="BE52" s="10">
        <f t="shared" si="24"/>
        <v>0</v>
      </c>
      <c r="BF52" s="10">
        <f t="shared" si="24"/>
        <v>0</v>
      </c>
      <c r="BG52" s="10">
        <f t="shared" si="24"/>
        <v>0</v>
      </c>
      <c r="BH52" s="10">
        <f t="shared" si="24"/>
        <v>0</v>
      </c>
      <c r="BI52" s="24"/>
    </row>
    <row r="53" spans="1:61" ht="15">
      <c r="A53" s="31" t="s">
        <v>3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8"/>
      <c r="AG53" s="8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8"/>
      <c r="BA53" s="8"/>
      <c r="BB53" s="8"/>
      <c r="BC53" s="8"/>
      <c r="BD53" s="8"/>
      <c r="BE53" s="8"/>
      <c r="BF53" s="8"/>
      <c r="BG53" s="8"/>
      <c r="BH53" s="8"/>
      <c r="BI53" s="24"/>
    </row>
    <row r="54" spans="1:61" ht="15">
      <c r="A54" s="31" t="s">
        <v>48</v>
      </c>
      <c r="B54" s="8">
        <v>5302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8"/>
      <c r="AG54" s="8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>
        <f aca="true" t="shared" si="25" ref="AT54:AY55">AH54-AN54</f>
        <v>0</v>
      </c>
      <c r="AU54" s="11">
        <f t="shared" si="25"/>
        <v>0</v>
      </c>
      <c r="AV54" s="11">
        <f t="shared" si="25"/>
        <v>0</v>
      </c>
      <c r="AW54" s="11">
        <f t="shared" si="25"/>
        <v>0</v>
      </c>
      <c r="AX54" s="11">
        <f t="shared" si="25"/>
        <v>0</v>
      </c>
      <c r="AY54" s="11">
        <f t="shared" si="25"/>
        <v>0</v>
      </c>
      <c r="AZ54" s="11">
        <f>AH54+BC54</f>
        <v>0</v>
      </c>
      <c r="BA54" s="11">
        <f>AJ54+BD54</f>
        <v>0</v>
      </c>
      <c r="BB54" s="11">
        <f>AK54+BE54</f>
        <v>0</v>
      </c>
      <c r="BC54" s="8"/>
      <c r="BD54" s="8"/>
      <c r="BE54" s="8"/>
      <c r="BF54" s="11">
        <f>AZ54-AN54</f>
        <v>0</v>
      </c>
      <c r="BG54" s="11">
        <f>BA54-AP54</f>
        <v>0</v>
      </c>
      <c r="BH54" s="11">
        <f>BB54-AQ54</f>
        <v>0</v>
      </c>
      <c r="BI54" s="24"/>
    </row>
    <row r="55" spans="1:61" ht="15">
      <c r="A55" s="31" t="s">
        <v>48</v>
      </c>
      <c r="B55" s="8">
        <v>5303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8"/>
      <c r="AG55" s="8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>
        <f t="shared" si="25"/>
        <v>0</v>
      </c>
      <c r="AU55" s="11">
        <f t="shared" si="25"/>
        <v>0</v>
      </c>
      <c r="AV55" s="11">
        <f t="shared" si="25"/>
        <v>0</v>
      </c>
      <c r="AW55" s="11">
        <f t="shared" si="25"/>
        <v>0</v>
      </c>
      <c r="AX55" s="11">
        <f t="shared" si="25"/>
        <v>0</v>
      </c>
      <c r="AY55" s="11">
        <f t="shared" si="25"/>
        <v>0</v>
      </c>
      <c r="AZ55" s="11">
        <f>AH55+BC55</f>
        <v>0</v>
      </c>
      <c r="BA55" s="11">
        <f>AJ55+BD55</f>
        <v>0</v>
      </c>
      <c r="BB55" s="11">
        <f>AK55+BE55</f>
        <v>0</v>
      </c>
      <c r="BC55" s="8"/>
      <c r="BD55" s="8"/>
      <c r="BE55" s="8"/>
      <c r="BF55" s="11">
        <f>AZ55-AN55</f>
        <v>0</v>
      </c>
      <c r="BG55" s="11">
        <f>BA55-AP55</f>
        <v>0</v>
      </c>
      <c r="BH55" s="11">
        <f>BB55-AQ55</f>
        <v>0</v>
      </c>
      <c r="BI55" s="24"/>
    </row>
    <row r="56" spans="1:61" ht="113.25" customHeight="1">
      <c r="A56" s="31" t="s">
        <v>56</v>
      </c>
      <c r="B56" s="8">
        <v>5400</v>
      </c>
      <c r="C56" s="44" t="s">
        <v>16</v>
      </c>
      <c r="D56" s="44" t="s">
        <v>16</v>
      </c>
      <c r="E56" s="44" t="s">
        <v>16</v>
      </c>
      <c r="F56" s="44" t="s">
        <v>16</v>
      </c>
      <c r="G56" s="44" t="s">
        <v>16</v>
      </c>
      <c r="H56" s="44" t="s">
        <v>16</v>
      </c>
      <c r="I56" s="44" t="s">
        <v>16</v>
      </c>
      <c r="J56" s="44" t="s">
        <v>16</v>
      </c>
      <c r="K56" s="44" t="s">
        <v>16</v>
      </c>
      <c r="L56" s="44" t="s">
        <v>16</v>
      </c>
      <c r="M56" s="44" t="s">
        <v>16</v>
      </c>
      <c r="N56" s="44" t="s">
        <v>16</v>
      </c>
      <c r="O56" s="44" t="s">
        <v>16</v>
      </c>
      <c r="P56" s="44" t="s">
        <v>16</v>
      </c>
      <c r="Q56" s="44" t="s">
        <v>16</v>
      </c>
      <c r="R56" s="44" t="s">
        <v>16</v>
      </c>
      <c r="S56" s="44" t="s">
        <v>16</v>
      </c>
      <c r="T56" s="44" t="s">
        <v>16</v>
      </c>
      <c r="U56" s="44" t="s">
        <v>16</v>
      </c>
      <c r="V56" s="44" t="s">
        <v>16</v>
      </c>
      <c r="W56" s="44" t="s">
        <v>16</v>
      </c>
      <c r="X56" s="44" t="s">
        <v>16</v>
      </c>
      <c r="Y56" s="44" t="s">
        <v>16</v>
      </c>
      <c r="Z56" s="44" t="s">
        <v>16</v>
      </c>
      <c r="AA56" s="44" t="s">
        <v>16</v>
      </c>
      <c r="AB56" s="44" t="s">
        <v>16</v>
      </c>
      <c r="AC56" s="44"/>
      <c r="AD56" s="44"/>
      <c r="AE56" s="44"/>
      <c r="AF56" s="9" t="s">
        <v>16</v>
      </c>
      <c r="AG56" s="9" t="s">
        <v>16</v>
      </c>
      <c r="AH56" s="10">
        <f aca="true" t="shared" si="26" ref="AH56:BH56">SUM(AH58:AH59)</f>
        <v>47.359</v>
      </c>
      <c r="AI56" s="10">
        <f t="shared" si="26"/>
        <v>47.359</v>
      </c>
      <c r="AJ56" s="10">
        <f t="shared" si="26"/>
        <v>45.406</v>
      </c>
      <c r="AK56" s="10">
        <f t="shared" si="26"/>
        <v>45.406</v>
      </c>
      <c r="AL56" s="10">
        <f t="shared" si="26"/>
        <v>45.406</v>
      </c>
      <c r="AM56" s="10">
        <f t="shared" si="26"/>
        <v>45.406</v>
      </c>
      <c r="AN56" s="10">
        <f t="shared" si="26"/>
        <v>0</v>
      </c>
      <c r="AO56" s="10">
        <f t="shared" si="26"/>
        <v>0</v>
      </c>
      <c r="AP56" s="10">
        <f t="shared" si="26"/>
        <v>0</v>
      </c>
      <c r="AQ56" s="10">
        <f t="shared" si="26"/>
        <v>0</v>
      </c>
      <c r="AR56" s="10">
        <f t="shared" si="26"/>
        <v>0</v>
      </c>
      <c r="AS56" s="10">
        <f t="shared" si="26"/>
        <v>0</v>
      </c>
      <c r="AT56" s="10">
        <f t="shared" si="26"/>
        <v>47.359</v>
      </c>
      <c r="AU56" s="10">
        <f t="shared" si="26"/>
        <v>47.359</v>
      </c>
      <c r="AV56" s="10">
        <f t="shared" si="26"/>
        <v>45.406</v>
      </c>
      <c r="AW56" s="10">
        <f t="shared" si="26"/>
        <v>45.406</v>
      </c>
      <c r="AX56" s="10">
        <f t="shared" si="26"/>
        <v>45.406</v>
      </c>
      <c r="AY56" s="10">
        <f t="shared" si="26"/>
        <v>45.406</v>
      </c>
      <c r="AZ56" s="10">
        <f t="shared" si="26"/>
        <v>47.359</v>
      </c>
      <c r="BA56" s="10">
        <f t="shared" si="26"/>
        <v>45.406</v>
      </c>
      <c r="BB56" s="10">
        <f t="shared" si="26"/>
        <v>45.406</v>
      </c>
      <c r="BC56" s="10">
        <f t="shared" si="26"/>
        <v>0</v>
      </c>
      <c r="BD56" s="10">
        <f t="shared" si="26"/>
        <v>0</v>
      </c>
      <c r="BE56" s="10">
        <f t="shared" si="26"/>
        <v>0</v>
      </c>
      <c r="BF56" s="10">
        <f t="shared" si="26"/>
        <v>47.359</v>
      </c>
      <c r="BG56" s="10">
        <f t="shared" si="26"/>
        <v>45.406</v>
      </c>
      <c r="BH56" s="10">
        <f t="shared" si="26"/>
        <v>45.406</v>
      </c>
      <c r="BI56" s="24"/>
    </row>
    <row r="57" spans="1:61" ht="15">
      <c r="A57" s="31" t="s">
        <v>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8"/>
      <c r="AG57" s="8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8"/>
      <c r="BA57" s="8"/>
      <c r="BB57" s="8"/>
      <c r="BC57" s="8"/>
      <c r="BD57" s="8"/>
      <c r="BE57" s="8"/>
      <c r="BF57" s="8"/>
      <c r="BG57" s="8"/>
      <c r="BH57" s="8"/>
      <c r="BI57" s="24"/>
    </row>
    <row r="58" spans="1:61" ht="15">
      <c r="A58" s="31" t="s">
        <v>48</v>
      </c>
      <c r="B58" s="8">
        <v>5401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8"/>
      <c r="AG58" s="8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>
        <f aca="true" t="shared" si="27" ref="AT58:AY59">AH58-AN58</f>
        <v>0</v>
      </c>
      <c r="AU58" s="11">
        <f t="shared" si="27"/>
        <v>0</v>
      </c>
      <c r="AV58" s="11">
        <f t="shared" si="27"/>
        <v>0</v>
      </c>
      <c r="AW58" s="11">
        <f t="shared" si="27"/>
        <v>0</v>
      </c>
      <c r="AX58" s="11">
        <f t="shared" si="27"/>
        <v>0</v>
      </c>
      <c r="AY58" s="11">
        <f t="shared" si="27"/>
        <v>0</v>
      </c>
      <c r="AZ58" s="11">
        <f>AH58+BC58</f>
        <v>0</v>
      </c>
      <c r="BA58" s="11">
        <f>AJ58+BD58</f>
        <v>0</v>
      </c>
      <c r="BB58" s="11">
        <f>AK58+BE58</f>
        <v>0</v>
      </c>
      <c r="BC58" s="8"/>
      <c r="BD58" s="8"/>
      <c r="BE58" s="8"/>
      <c r="BF58" s="11">
        <f>AZ58-AN58</f>
        <v>0</v>
      </c>
      <c r="BG58" s="11">
        <f>BA58-AP58</f>
        <v>0</v>
      </c>
      <c r="BH58" s="11">
        <f>BB58-AQ58</f>
        <v>0</v>
      </c>
      <c r="BI58" s="24"/>
    </row>
    <row r="59" spans="1:61" ht="56.25">
      <c r="A59" s="31" t="s">
        <v>215</v>
      </c>
      <c r="B59" s="8">
        <v>5402</v>
      </c>
      <c r="C59" s="22" t="s">
        <v>4</v>
      </c>
      <c r="D59" s="22" t="s">
        <v>278</v>
      </c>
      <c r="E59" s="22" t="s">
        <v>181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45" t="s">
        <v>279</v>
      </c>
      <c r="AD59" s="23" t="s">
        <v>273</v>
      </c>
      <c r="AE59" s="25" t="s">
        <v>277</v>
      </c>
      <c r="AF59" s="8">
        <v>22</v>
      </c>
      <c r="AG59" s="15" t="s">
        <v>116</v>
      </c>
      <c r="AH59" s="11">
        <v>47.359</v>
      </c>
      <c r="AI59" s="11">
        <v>47.359</v>
      </c>
      <c r="AJ59" s="11">
        <v>45.406</v>
      </c>
      <c r="AK59" s="11">
        <v>45.406</v>
      </c>
      <c r="AL59" s="11">
        <v>45.406</v>
      </c>
      <c r="AM59" s="11">
        <v>45.406</v>
      </c>
      <c r="AN59" s="11"/>
      <c r="AO59" s="11"/>
      <c r="AP59" s="11"/>
      <c r="AQ59" s="11"/>
      <c r="AR59" s="11"/>
      <c r="AS59" s="11"/>
      <c r="AT59" s="11">
        <f t="shared" si="27"/>
        <v>47.359</v>
      </c>
      <c r="AU59" s="11">
        <f t="shared" si="27"/>
        <v>47.359</v>
      </c>
      <c r="AV59" s="11">
        <f t="shared" si="27"/>
        <v>45.406</v>
      </c>
      <c r="AW59" s="11">
        <f t="shared" si="27"/>
        <v>45.406</v>
      </c>
      <c r="AX59" s="11">
        <f t="shared" si="27"/>
        <v>45.406</v>
      </c>
      <c r="AY59" s="11">
        <f t="shared" si="27"/>
        <v>45.406</v>
      </c>
      <c r="AZ59" s="11">
        <f>AH59+BC59</f>
        <v>47.359</v>
      </c>
      <c r="BA59" s="11">
        <f>AJ59+BD59</f>
        <v>45.406</v>
      </c>
      <c r="BB59" s="11">
        <f>AK59+BE59</f>
        <v>45.406</v>
      </c>
      <c r="BC59" s="8"/>
      <c r="BD59" s="8"/>
      <c r="BE59" s="8"/>
      <c r="BF59" s="11">
        <f>AZ59-AN59</f>
        <v>47.359</v>
      </c>
      <c r="BG59" s="11">
        <f>BA59-AP59</f>
        <v>45.406</v>
      </c>
      <c r="BH59" s="11">
        <f>BB59-AQ59</f>
        <v>45.406</v>
      </c>
      <c r="BI59" s="31" t="s">
        <v>161</v>
      </c>
    </row>
    <row r="60" spans="1:61" ht="101.25">
      <c r="A60" s="31" t="s">
        <v>57</v>
      </c>
      <c r="B60" s="8">
        <v>5500</v>
      </c>
      <c r="C60" s="44" t="s">
        <v>16</v>
      </c>
      <c r="D60" s="44" t="s">
        <v>16</v>
      </c>
      <c r="E60" s="44" t="s">
        <v>16</v>
      </c>
      <c r="F60" s="44" t="s">
        <v>16</v>
      </c>
      <c r="G60" s="44" t="s">
        <v>16</v>
      </c>
      <c r="H60" s="44" t="s">
        <v>16</v>
      </c>
      <c r="I60" s="44" t="s">
        <v>16</v>
      </c>
      <c r="J60" s="44" t="s">
        <v>16</v>
      </c>
      <c r="K60" s="44" t="s">
        <v>16</v>
      </c>
      <c r="L60" s="44" t="s">
        <v>16</v>
      </c>
      <c r="M60" s="44" t="s">
        <v>16</v>
      </c>
      <c r="N60" s="44" t="s">
        <v>16</v>
      </c>
      <c r="O60" s="44" t="s">
        <v>16</v>
      </c>
      <c r="P60" s="44" t="s">
        <v>16</v>
      </c>
      <c r="Q60" s="44" t="s">
        <v>16</v>
      </c>
      <c r="R60" s="44" t="s">
        <v>16</v>
      </c>
      <c r="S60" s="44" t="s">
        <v>16</v>
      </c>
      <c r="T60" s="44" t="s">
        <v>16</v>
      </c>
      <c r="U60" s="44" t="s">
        <v>16</v>
      </c>
      <c r="V60" s="44" t="s">
        <v>16</v>
      </c>
      <c r="W60" s="44" t="s">
        <v>16</v>
      </c>
      <c r="X60" s="44" t="s">
        <v>16</v>
      </c>
      <c r="Y60" s="44" t="s">
        <v>16</v>
      </c>
      <c r="Z60" s="44" t="s">
        <v>16</v>
      </c>
      <c r="AA60" s="44" t="s">
        <v>16</v>
      </c>
      <c r="AB60" s="44" t="s">
        <v>16</v>
      </c>
      <c r="AC60" s="44"/>
      <c r="AD60" s="44"/>
      <c r="AE60" s="44"/>
      <c r="AF60" s="9" t="s">
        <v>16</v>
      </c>
      <c r="AG60" s="9" t="s">
        <v>16</v>
      </c>
      <c r="AH60" s="10">
        <f aca="true" t="shared" si="28" ref="AH60:BH60">SUM(AH62:AH63)</f>
        <v>0</v>
      </c>
      <c r="AI60" s="10">
        <f t="shared" si="28"/>
        <v>0</v>
      </c>
      <c r="AJ60" s="10">
        <f t="shared" si="28"/>
        <v>0</v>
      </c>
      <c r="AK60" s="10">
        <f t="shared" si="28"/>
        <v>0</v>
      </c>
      <c r="AL60" s="10">
        <f t="shared" si="28"/>
        <v>0</v>
      </c>
      <c r="AM60" s="10">
        <f t="shared" si="28"/>
        <v>0</v>
      </c>
      <c r="AN60" s="10">
        <f t="shared" si="28"/>
        <v>0</v>
      </c>
      <c r="AO60" s="10">
        <f t="shared" si="28"/>
        <v>0</v>
      </c>
      <c r="AP60" s="10">
        <f t="shared" si="28"/>
        <v>0</v>
      </c>
      <c r="AQ60" s="10">
        <f t="shared" si="28"/>
        <v>0</v>
      </c>
      <c r="AR60" s="10">
        <f t="shared" si="28"/>
        <v>0</v>
      </c>
      <c r="AS60" s="10">
        <f t="shared" si="28"/>
        <v>0</v>
      </c>
      <c r="AT60" s="10">
        <f t="shared" si="28"/>
        <v>0</v>
      </c>
      <c r="AU60" s="10">
        <f t="shared" si="28"/>
        <v>0</v>
      </c>
      <c r="AV60" s="10">
        <f t="shared" si="28"/>
        <v>0</v>
      </c>
      <c r="AW60" s="10">
        <f t="shared" si="28"/>
        <v>0</v>
      </c>
      <c r="AX60" s="10">
        <f t="shared" si="28"/>
        <v>0</v>
      </c>
      <c r="AY60" s="10">
        <f t="shared" si="28"/>
        <v>0</v>
      </c>
      <c r="AZ60" s="10">
        <f t="shared" si="28"/>
        <v>0</v>
      </c>
      <c r="BA60" s="10">
        <f t="shared" si="28"/>
        <v>0</v>
      </c>
      <c r="BB60" s="10">
        <f t="shared" si="28"/>
        <v>0</v>
      </c>
      <c r="BC60" s="10">
        <f t="shared" si="28"/>
        <v>0</v>
      </c>
      <c r="BD60" s="10">
        <f t="shared" si="28"/>
        <v>0</v>
      </c>
      <c r="BE60" s="10">
        <f t="shared" si="28"/>
        <v>0</v>
      </c>
      <c r="BF60" s="10">
        <f t="shared" si="28"/>
        <v>0</v>
      </c>
      <c r="BG60" s="10">
        <f t="shared" si="28"/>
        <v>0</v>
      </c>
      <c r="BH60" s="10">
        <f t="shared" si="28"/>
        <v>0</v>
      </c>
      <c r="BI60" s="24"/>
    </row>
    <row r="61" spans="1:61" ht="15">
      <c r="A61" s="31" t="s">
        <v>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8"/>
      <c r="AG61" s="8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8"/>
      <c r="BA61" s="8"/>
      <c r="BB61" s="8"/>
      <c r="BC61" s="8"/>
      <c r="BD61" s="8"/>
      <c r="BE61" s="8"/>
      <c r="BF61" s="8"/>
      <c r="BG61" s="8"/>
      <c r="BH61" s="8"/>
      <c r="BI61" s="24"/>
    </row>
    <row r="62" spans="1:61" ht="15">
      <c r="A62" s="31" t="s">
        <v>48</v>
      </c>
      <c r="B62" s="8">
        <v>5501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8"/>
      <c r="AG62" s="8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>
        <f aca="true" t="shared" si="29" ref="AT62:AY63">AH62-AN62</f>
        <v>0</v>
      </c>
      <c r="AU62" s="11">
        <f t="shared" si="29"/>
        <v>0</v>
      </c>
      <c r="AV62" s="11">
        <f t="shared" si="29"/>
        <v>0</v>
      </c>
      <c r="AW62" s="11">
        <f t="shared" si="29"/>
        <v>0</v>
      </c>
      <c r="AX62" s="11">
        <f t="shared" si="29"/>
        <v>0</v>
      </c>
      <c r="AY62" s="11">
        <f t="shared" si="29"/>
        <v>0</v>
      </c>
      <c r="AZ62" s="11">
        <f>AH62+BC62</f>
        <v>0</v>
      </c>
      <c r="BA62" s="11">
        <f>AJ62+BD62</f>
        <v>0</v>
      </c>
      <c r="BB62" s="11">
        <f>AK62+BE62</f>
        <v>0</v>
      </c>
      <c r="BC62" s="8"/>
      <c r="BD62" s="8"/>
      <c r="BE62" s="8"/>
      <c r="BF62" s="11">
        <f>AZ62-AN62</f>
        <v>0</v>
      </c>
      <c r="BG62" s="11">
        <f>BA62-AP62</f>
        <v>0</v>
      </c>
      <c r="BH62" s="11">
        <f>BB62-AQ62</f>
        <v>0</v>
      </c>
      <c r="BI62" s="24"/>
    </row>
    <row r="63" spans="1:61" ht="15">
      <c r="A63" s="31"/>
      <c r="B63" s="8">
        <v>5502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45"/>
      <c r="AD63" s="23"/>
      <c r="AE63" s="25"/>
      <c r="AF63" s="8"/>
      <c r="AG63" s="15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>
        <f t="shared" si="29"/>
        <v>0</v>
      </c>
      <c r="AU63" s="11">
        <f t="shared" si="29"/>
        <v>0</v>
      </c>
      <c r="AV63" s="11">
        <f t="shared" si="29"/>
        <v>0</v>
      </c>
      <c r="AW63" s="11">
        <f t="shared" si="29"/>
        <v>0</v>
      </c>
      <c r="AX63" s="11">
        <f t="shared" si="29"/>
        <v>0</v>
      </c>
      <c r="AY63" s="11">
        <f t="shared" si="29"/>
        <v>0</v>
      </c>
      <c r="AZ63" s="11">
        <f>AH63+BC63</f>
        <v>0</v>
      </c>
      <c r="BA63" s="11">
        <f>AJ63+BD63</f>
        <v>0</v>
      </c>
      <c r="BB63" s="11">
        <f>AK63+BE63</f>
        <v>0</v>
      </c>
      <c r="BC63" s="8"/>
      <c r="BD63" s="8"/>
      <c r="BE63" s="8"/>
      <c r="BF63" s="11">
        <f>AZ63-AN63</f>
        <v>0</v>
      </c>
      <c r="BG63" s="11">
        <f>BA63-AP63</f>
        <v>0</v>
      </c>
      <c r="BH63" s="11">
        <f>BB63-AQ63</f>
        <v>0</v>
      </c>
      <c r="BI63" s="31"/>
    </row>
    <row r="64" spans="1:61" ht="146.25">
      <c r="A64" s="31" t="s">
        <v>58</v>
      </c>
      <c r="B64" s="8">
        <v>5600</v>
      </c>
      <c r="C64" s="44" t="s">
        <v>16</v>
      </c>
      <c r="D64" s="44" t="s">
        <v>16</v>
      </c>
      <c r="E64" s="44" t="s">
        <v>16</v>
      </c>
      <c r="F64" s="44" t="s">
        <v>16</v>
      </c>
      <c r="G64" s="44" t="s">
        <v>16</v>
      </c>
      <c r="H64" s="44" t="s">
        <v>16</v>
      </c>
      <c r="I64" s="44" t="s">
        <v>16</v>
      </c>
      <c r="J64" s="44" t="s">
        <v>16</v>
      </c>
      <c r="K64" s="44" t="s">
        <v>16</v>
      </c>
      <c r="L64" s="44" t="s">
        <v>16</v>
      </c>
      <c r="M64" s="44" t="s">
        <v>16</v>
      </c>
      <c r="N64" s="44" t="s">
        <v>16</v>
      </c>
      <c r="O64" s="44" t="s">
        <v>16</v>
      </c>
      <c r="P64" s="44" t="s">
        <v>16</v>
      </c>
      <c r="Q64" s="44" t="s">
        <v>16</v>
      </c>
      <c r="R64" s="44" t="s">
        <v>16</v>
      </c>
      <c r="S64" s="44" t="s">
        <v>16</v>
      </c>
      <c r="T64" s="44" t="s">
        <v>16</v>
      </c>
      <c r="U64" s="44" t="s">
        <v>16</v>
      </c>
      <c r="V64" s="44" t="s">
        <v>16</v>
      </c>
      <c r="W64" s="44" t="s">
        <v>16</v>
      </c>
      <c r="X64" s="44" t="s">
        <v>16</v>
      </c>
      <c r="Y64" s="44" t="s">
        <v>16</v>
      </c>
      <c r="Z64" s="44" t="s">
        <v>16</v>
      </c>
      <c r="AA64" s="44" t="s">
        <v>16</v>
      </c>
      <c r="AB64" s="44" t="s">
        <v>16</v>
      </c>
      <c r="AC64" s="44"/>
      <c r="AD64" s="44"/>
      <c r="AE64" s="44"/>
      <c r="AF64" s="9" t="s">
        <v>16</v>
      </c>
      <c r="AG64" s="9" t="s">
        <v>16</v>
      </c>
      <c r="AH64" s="10">
        <f aca="true" t="shared" si="30" ref="AH64:BH64">AH65+AH70</f>
        <v>196.08</v>
      </c>
      <c r="AI64" s="10">
        <f t="shared" si="30"/>
        <v>196.08</v>
      </c>
      <c r="AJ64" s="10">
        <f t="shared" si="30"/>
        <v>234.7</v>
      </c>
      <c r="AK64" s="10">
        <f t="shared" si="30"/>
        <v>234.7</v>
      </c>
      <c r="AL64" s="10">
        <f t="shared" si="30"/>
        <v>234.7</v>
      </c>
      <c r="AM64" s="10">
        <f t="shared" si="30"/>
        <v>234.7</v>
      </c>
      <c r="AN64" s="10">
        <f t="shared" si="30"/>
        <v>0</v>
      </c>
      <c r="AO64" s="10">
        <f t="shared" si="30"/>
        <v>0</v>
      </c>
      <c r="AP64" s="10">
        <f t="shared" si="30"/>
        <v>0</v>
      </c>
      <c r="AQ64" s="10">
        <f t="shared" si="30"/>
        <v>0</v>
      </c>
      <c r="AR64" s="10">
        <f t="shared" si="30"/>
        <v>0</v>
      </c>
      <c r="AS64" s="10">
        <f t="shared" si="30"/>
        <v>0</v>
      </c>
      <c r="AT64" s="10">
        <f t="shared" si="30"/>
        <v>196.08</v>
      </c>
      <c r="AU64" s="10">
        <f t="shared" si="30"/>
        <v>196.08</v>
      </c>
      <c r="AV64" s="10">
        <f t="shared" si="30"/>
        <v>234.7</v>
      </c>
      <c r="AW64" s="10">
        <f t="shared" si="30"/>
        <v>234.7</v>
      </c>
      <c r="AX64" s="10">
        <f t="shared" si="30"/>
        <v>234.7</v>
      </c>
      <c r="AY64" s="10">
        <f t="shared" si="30"/>
        <v>234.7</v>
      </c>
      <c r="AZ64" s="10">
        <f t="shared" si="30"/>
        <v>196.08</v>
      </c>
      <c r="BA64" s="10">
        <f t="shared" si="30"/>
        <v>234.7</v>
      </c>
      <c r="BB64" s="10">
        <f t="shared" si="30"/>
        <v>234.7</v>
      </c>
      <c r="BC64" s="10">
        <f t="shared" si="30"/>
        <v>0</v>
      </c>
      <c r="BD64" s="10">
        <f t="shared" si="30"/>
        <v>0</v>
      </c>
      <c r="BE64" s="10">
        <f t="shared" si="30"/>
        <v>0</v>
      </c>
      <c r="BF64" s="10">
        <f t="shared" si="30"/>
        <v>196.08</v>
      </c>
      <c r="BG64" s="10">
        <f t="shared" si="30"/>
        <v>234.7</v>
      </c>
      <c r="BH64" s="10">
        <f t="shared" si="30"/>
        <v>234.7</v>
      </c>
      <c r="BI64" s="24"/>
    </row>
    <row r="65" spans="1:61" ht="45">
      <c r="A65" s="31" t="s">
        <v>59</v>
      </c>
      <c r="B65" s="8">
        <v>5601</v>
      </c>
      <c r="C65" s="44" t="s">
        <v>16</v>
      </c>
      <c r="D65" s="44" t="s">
        <v>16</v>
      </c>
      <c r="E65" s="44" t="s">
        <v>16</v>
      </c>
      <c r="F65" s="44" t="s">
        <v>16</v>
      </c>
      <c r="G65" s="44" t="s">
        <v>16</v>
      </c>
      <c r="H65" s="44" t="s">
        <v>16</v>
      </c>
      <c r="I65" s="44" t="s">
        <v>16</v>
      </c>
      <c r="J65" s="44" t="s">
        <v>16</v>
      </c>
      <c r="K65" s="44" t="s">
        <v>16</v>
      </c>
      <c r="L65" s="44" t="s">
        <v>16</v>
      </c>
      <c r="M65" s="44" t="s">
        <v>16</v>
      </c>
      <c r="N65" s="44" t="s">
        <v>16</v>
      </c>
      <c r="O65" s="44" t="s">
        <v>16</v>
      </c>
      <c r="P65" s="44" t="s">
        <v>16</v>
      </c>
      <c r="Q65" s="44" t="s">
        <v>16</v>
      </c>
      <c r="R65" s="44" t="s">
        <v>16</v>
      </c>
      <c r="S65" s="44" t="s">
        <v>16</v>
      </c>
      <c r="T65" s="44" t="s">
        <v>16</v>
      </c>
      <c r="U65" s="44" t="s">
        <v>16</v>
      </c>
      <c r="V65" s="44" t="s">
        <v>16</v>
      </c>
      <c r="W65" s="44" t="s">
        <v>16</v>
      </c>
      <c r="X65" s="44" t="s">
        <v>16</v>
      </c>
      <c r="Y65" s="44" t="s">
        <v>16</v>
      </c>
      <c r="Z65" s="44" t="s">
        <v>16</v>
      </c>
      <c r="AA65" s="44" t="s">
        <v>16</v>
      </c>
      <c r="AB65" s="44" t="s">
        <v>16</v>
      </c>
      <c r="AC65" s="44"/>
      <c r="AD65" s="44"/>
      <c r="AE65" s="44"/>
      <c r="AF65" s="9" t="s">
        <v>16</v>
      </c>
      <c r="AG65" s="9" t="s">
        <v>16</v>
      </c>
      <c r="AH65" s="16">
        <f aca="true" t="shared" si="31" ref="AH65:BH65">SUM(AH67:AH69)</f>
        <v>196.08</v>
      </c>
      <c r="AI65" s="16">
        <f t="shared" si="31"/>
        <v>196.08</v>
      </c>
      <c r="AJ65" s="16">
        <f t="shared" si="31"/>
        <v>234.7</v>
      </c>
      <c r="AK65" s="16">
        <f t="shared" si="31"/>
        <v>234.7</v>
      </c>
      <c r="AL65" s="16">
        <f t="shared" si="31"/>
        <v>234.7</v>
      </c>
      <c r="AM65" s="16">
        <f t="shared" si="31"/>
        <v>234.7</v>
      </c>
      <c r="AN65" s="16">
        <f t="shared" si="31"/>
        <v>0</v>
      </c>
      <c r="AO65" s="16">
        <f t="shared" si="31"/>
        <v>0</v>
      </c>
      <c r="AP65" s="16">
        <f t="shared" si="31"/>
        <v>0</v>
      </c>
      <c r="AQ65" s="16">
        <f t="shared" si="31"/>
        <v>0</v>
      </c>
      <c r="AR65" s="16">
        <f t="shared" si="31"/>
        <v>0</v>
      </c>
      <c r="AS65" s="16">
        <f t="shared" si="31"/>
        <v>0</v>
      </c>
      <c r="AT65" s="16">
        <f t="shared" si="31"/>
        <v>196.08</v>
      </c>
      <c r="AU65" s="16">
        <f t="shared" si="31"/>
        <v>196.08</v>
      </c>
      <c r="AV65" s="16">
        <f t="shared" si="31"/>
        <v>234.7</v>
      </c>
      <c r="AW65" s="16">
        <f t="shared" si="31"/>
        <v>234.7</v>
      </c>
      <c r="AX65" s="16">
        <f t="shared" si="31"/>
        <v>234.7</v>
      </c>
      <c r="AY65" s="16">
        <f t="shared" si="31"/>
        <v>234.7</v>
      </c>
      <c r="AZ65" s="16">
        <f t="shared" si="31"/>
        <v>196.08</v>
      </c>
      <c r="BA65" s="16">
        <f t="shared" si="31"/>
        <v>234.7</v>
      </c>
      <c r="BB65" s="16">
        <f t="shared" si="31"/>
        <v>234.7</v>
      </c>
      <c r="BC65" s="16">
        <f t="shared" si="31"/>
        <v>0</v>
      </c>
      <c r="BD65" s="16">
        <f t="shared" si="31"/>
        <v>0</v>
      </c>
      <c r="BE65" s="16">
        <f t="shared" si="31"/>
        <v>0</v>
      </c>
      <c r="BF65" s="16">
        <f t="shared" si="31"/>
        <v>196.08</v>
      </c>
      <c r="BG65" s="16">
        <f t="shared" si="31"/>
        <v>234.7</v>
      </c>
      <c r="BH65" s="16">
        <f t="shared" si="31"/>
        <v>234.7</v>
      </c>
      <c r="BI65" s="24"/>
    </row>
    <row r="66" spans="1:61" ht="15">
      <c r="A66" s="31" t="s">
        <v>3</v>
      </c>
      <c r="B66" s="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8"/>
      <c r="AG66" s="8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24"/>
    </row>
    <row r="67" spans="1:61" ht="202.5">
      <c r="A67" s="31" t="s">
        <v>87</v>
      </c>
      <c r="B67" s="8">
        <v>5604</v>
      </c>
      <c r="C67" s="27" t="s">
        <v>211</v>
      </c>
      <c r="D67" s="22" t="s">
        <v>280</v>
      </c>
      <c r="E67" s="22" t="s">
        <v>185</v>
      </c>
      <c r="F67" s="28" t="s">
        <v>130</v>
      </c>
      <c r="G67" s="28" t="s">
        <v>17</v>
      </c>
      <c r="H67" s="28" t="s">
        <v>131</v>
      </c>
      <c r="I67" s="29" t="s">
        <v>14</v>
      </c>
      <c r="J67" s="50"/>
      <c r="K67" s="50"/>
      <c r="L67" s="50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2" t="s">
        <v>286</v>
      </c>
      <c r="AA67" s="22" t="s">
        <v>17</v>
      </c>
      <c r="AB67" s="22" t="s">
        <v>210</v>
      </c>
      <c r="AC67" s="23" t="s">
        <v>19</v>
      </c>
      <c r="AD67" s="23" t="s">
        <v>17</v>
      </c>
      <c r="AE67" s="25" t="s">
        <v>281</v>
      </c>
      <c r="AF67" s="8">
        <v>19</v>
      </c>
      <c r="AG67" s="15" t="s">
        <v>88</v>
      </c>
      <c r="AH67" s="13">
        <v>195.08</v>
      </c>
      <c r="AI67" s="13">
        <v>195.08</v>
      </c>
      <c r="AJ67" s="13">
        <v>233.7</v>
      </c>
      <c r="AK67" s="13">
        <v>233.7</v>
      </c>
      <c r="AL67" s="13">
        <v>233.7</v>
      </c>
      <c r="AM67" s="13">
        <v>233.7</v>
      </c>
      <c r="AN67" s="13"/>
      <c r="AO67" s="13"/>
      <c r="AP67" s="13"/>
      <c r="AQ67" s="13"/>
      <c r="AR67" s="13"/>
      <c r="AS67" s="13"/>
      <c r="AT67" s="11">
        <f aca="true" t="shared" si="32" ref="AT67:AY69">AH67-AN67</f>
        <v>195.08</v>
      </c>
      <c r="AU67" s="11">
        <f t="shared" si="32"/>
        <v>195.08</v>
      </c>
      <c r="AV67" s="11">
        <f t="shared" si="32"/>
        <v>233.7</v>
      </c>
      <c r="AW67" s="11">
        <f t="shared" si="32"/>
        <v>233.7</v>
      </c>
      <c r="AX67" s="11">
        <f t="shared" si="32"/>
        <v>233.7</v>
      </c>
      <c r="AY67" s="11">
        <f t="shared" si="32"/>
        <v>233.7</v>
      </c>
      <c r="AZ67" s="11">
        <f>AH67+BC67</f>
        <v>195.08</v>
      </c>
      <c r="BA67" s="11">
        <f aca="true" t="shared" si="33" ref="BA67:BB69">AJ67+BD67</f>
        <v>233.7</v>
      </c>
      <c r="BB67" s="11">
        <f t="shared" si="33"/>
        <v>233.7</v>
      </c>
      <c r="BC67" s="8"/>
      <c r="BD67" s="8"/>
      <c r="BE67" s="8"/>
      <c r="BF67" s="11">
        <f>AZ67-AN67</f>
        <v>195.08</v>
      </c>
      <c r="BG67" s="11">
        <f aca="true" t="shared" si="34" ref="BG67:BH69">BA67-AP67</f>
        <v>233.7</v>
      </c>
      <c r="BH67" s="11">
        <f t="shared" si="34"/>
        <v>233.7</v>
      </c>
      <c r="BI67" s="31" t="s">
        <v>161</v>
      </c>
    </row>
    <row r="68" spans="1:61" ht="180">
      <c r="A68" s="31" t="s">
        <v>82</v>
      </c>
      <c r="B68" s="8">
        <v>5641</v>
      </c>
      <c r="C68" s="22" t="s">
        <v>4</v>
      </c>
      <c r="D68" s="22" t="s">
        <v>282</v>
      </c>
      <c r="E68" s="22" t="s">
        <v>181</v>
      </c>
      <c r="F68" s="50"/>
      <c r="G68" s="50"/>
      <c r="H68" s="50"/>
      <c r="I68" s="24"/>
      <c r="J68" s="50"/>
      <c r="K68" s="50"/>
      <c r="L68" s="50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2" t="s">
        <v>5</v>
      </c>
      <c r="X68" s="22" t="s">
        <v>6</v>
      </c>
      <c r="Y68" s="22" t="s">
        <v>7</v>
      </c>
      <c r="Z68" s="24"/>
      <c r="AA68" s="24"/>
      <c r="AB68" s="24"/>
      <c r="AC68" s="23" t="s">
        <v>283</v>
      </c>
      <c r="AD68" s="23" t="s">
        <v>273</v>
      </c>
      <c r="AE68" s="25" t="s">
        <v>284</v>
      </c>
      <c r="AF68" s="8">
        <v>13</v>
      </c>
      <c r="AG68" s="15" t="s">
        <v>83</v>
      </c>
      <c r="AH68" s="11">
        <v>1</v>
      </c>
      <c r="AI68" s="11">
        <v>1</v>
      </c>
      <c r="AJ68" s="11">
        <v>1</v>
      </c>
      <c r="AK68" s="11">
        <v>1</v>
      </c>
      <c r="AL68" s="11">
        <v>1</v>
      </c>
      <c r="AM68" s="11">
        <v>1</v>
      </c>
      <c r="AN68" s="11"/>
      <c r="AO68" s="11"/>
      <c r="AP68" s="11"/>
      <c r="AQ68" s="11"/>
      <c r="AR68" s="11"/>
      <c r="AS68" s="11"/>
      <c r="AT68" s="11">
        <f t="shared" si="32"/>
        <v>1</v>
      </c>
      <c r="AU68" s="11">
        <f t="shared" si="32"/>
        <v>1</v>
      </c>
      <c r="AV68" s="11">
        <f t="shared" si="32"/>
        <v>1</v>
      </c>
      <c r="AW68" s="11">
        <f t="shared" si="32"/>
        <v>1</v>
      </c>
      <c r="AX68" s="11">
        <f t="shared" si="32"/>
        <v>1</v>
      </c>
      <c r="AY68" s="11">
        <f t="shared" si="32"/>
        <v>1</v>
      </c>
      <c r="AZ68" s="11">
        <f>AH68+BC68</f>
        <v>1</v>
      </c>
      <c r="BA68" s="11">
        <f t="shared" si="33"/>
        <v>1</v>
      </c>
      <c r="BB68" s="11">
        <f t="shared" si="33"/>
        <v>1</v>
      </c>
      <c r="BC68" s="8"/>
      <c r="BD68" s="8"/>
      <c r="BE68" s="8"/>
      <c r="BF68" s="11">
        <f>AZ68-AN68</f>
        <v>1</v>
      </c>
      <c r="BG68" s="11">
        <f t="shared" si="34"/>
        <v>1</v>
      </c>
      <c r="BH68" s="11">
        <f t="shared" si="34"/>
        <v>1</v>
      </c>
      <c r="BI68" s="31" t="s">
        <v>161</v>
      </c>
    </row>
    <row r="69" spans="1:61" ht="15">
      <c r="A69" s="31" t="s">
        <v>48</v>
      </c>
      <c r="B69" s="8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8"/>
      <c r="AG69" s="8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>
        <f t="shared" si="32"/>
        <v>0</v>
      </c>
      <c r="AU69" s="11">
        <f t="shared" si="32"/>
        <v>0</v>
      </c>
      <c r="AV69" s="11">
        <f t="shared" si="32"/>
        <v>0</v>
      </c>
      <c r="AW69" s="11">
        <f t="shared" si="32"/>
        <v>0</v>
      </c>
      <c r="AX69" s="11">
        <f t="shared" si="32"/>
        <v>0</v>
      </c>
      <c r="AY69" s="11">
        <f t="shared" si="32"/>
        <v>0</v>
      </c>
      <c r="AZ69" s="11">
        <f>AH69+BC69</f>
        <v>0</v>
      </c>
      <c r="BA69" s="11">
        <f t="shared" si="33"/>
        <v>0</v>
      </c>
      <c r="BB69" s="11">
        <f t="shared" si="33"/>
        <v>0</v>
      </c>
      <c r="BC69" s="8"/>
      <c r="BD69" s="8"/>
      <c r="BE69" s="8"/>
      <c r="BF69" s="11">
        <f>AZ69-AN69</f>
        <v>0</v>
      </c>
      <c r="BG69" s="11">
        <f t="shared" si="34"/>
        <v>0</v>
      </c>
      <c r="BH69" s="11">
        <f t="shared" si="34"/>
        <v>0</v>
      </c>
      <c r="BI69" s="24"/>
    </row>
    <row r="70" spans="1:61" ht="33.75">
      <c r="A70" s="31" t="s">
        <v>60</v>
      </c>
      <c r="B70" s="8">
        <v>5700</v>
      </c>
      <c r="C70" s="44" t="s">
        <v>16</v>
      </c>
      <c r="D70" s="44" t="s">
        <v>16</v>
      </c>
      <c r="E70" s="44" t="s">
        <v>16</v>
      </c>
      <c r="F70" s="44" t="s">
        <v>16</v>
      </c>
      <c r="G70" s="44" t="s">
        <v>16</v>
      </c>
      <c r="H70" s="44" t="s">
        <v>16</v>
      </c>
      <c r="I70" s="44" t="s">
        <v>16</v>
      </c>
      <c r="J70" s="44" t="s">
        <v>16</v>
      </c>
      <c r="K70" s="44" t="s">
        <v>16</v>
      </c>
      <c r="L70" s="44" t="s">
        <v>16</v>
      </c>
      <c r="M70" s="44" t="s">
        <v>16</v>
      </c>
      <c r="N70" s="44" t="s">
        <v>16</v>
      </c>
      <c r="O70" s="44" t="s">
        <v>16</v>
      </c>
      <c r="P70" s="44" t="s">
        <v>16</v>
      </c>
      <c r="Q70" s="44" t="s">
        <v>16</v>
      </c>
      <c r="R70" s="44" t="s">
        <v>16</v>
      </c>
      <c r="S70" s="44" t="s">
        <v>16</v>
      </c>
      <c r="T70" s="44" t="s">
        <v>16</v>
      </c>
      <c r="U70" s="44" t="s">
        <v>16</v>
      </c>
      <c r="V70" s="44" t="s">
        <v>16</v>
      </c>
      <c r="W70" s="44" t="s">
        <v>16</v>
      </c>
      <c r="X70" s="44" t="s">
        <v>16</v>
      </c>
      <c r="Y70" s="44" t="s">
        <v>16</v>
      </c>
      <c r="Z70" s="44" t="s">
        <v>16</v>
      </c>
      <c r="AA70" s="44" t="s">
        <v>16</v>
      </c>
      <c r="AB70" s="44" t="s">
        <v>16</v>
      </c>
      <c r="AC70" s="44"/>
      <c r="AD70" s="44"/>
      <c r="AE70" s="44"/>
      <c r="AF70" s="9" t="s">
        <v>16</v>
      </c>
      <c r="AG70" s="9" t="s">
        <v>16</v>
      </c>
      <c r="AH70" s="10">
        <f>SUM(AH72:AH73)</f>
        <v>0</v>
      </c>
      <c r="AI70" s="10">
        <f aca="true" t="shared" si="35" ref="AI70:BH70">SUM(AI72:AI73)</f>
        <v>0</v>
      </c>
      <c r="AJ70" s="10">
        <f t="shared" si="35"/>
        <v>0</v>
      </c>
      <c r="AK70" s="10">
        <f t="shared" si="35"/>
        <v>0</v>
      </c>
      <c r="AL70" s="10">
        <f t="shared" si="35"/>
        <v>0</v>
      </c>
      <c r="AM70" s="10">
        <f t="shared" si="35"/>
        <v>0</v>
      </c>
      <c r="AN70" s="10">
        <f>SUM(AN72:AN73)</f>
        <v>0</v>
      </c>
      <c r="AO70" s="10">
        <f t="shared" si="35"/>
        <v>0</v>
      </c>
      <c r="AP70" s="10">
        <f t="shared" si="35"/>
        <v>0</v>
      </c>
      <c r="AQ70" s="10">
        <f t="shared" si="35"/>
        <v>0</v>
      </c>
      <c r="AR70" s="10">
        <f t="shared" si="35"/>
        <v>0</v>
      </c>
      <c r="AS70" s="10">
        <f t="shared" si="35"/>
        <v>0</v>
      </c>
      <c r="AT70" s="10">
        <f>SUM(AT72:AT73)</f>
        <v>0</v>
      </c>
      <c r="AU70" s="10">
        <f t="shared" si="35"/>
        <v>0</v>
      </c>
      <c r="AV70" s="10">
        <f t="shared" si="35"/>
        <v>0</v>
      </c>
      <c r="AW70" s="10">
        <f t="shared" si="35"/>
        <v>0</v>
      </c>
      <c r="AX70" s="10">
        <f t="shared" si="35"/>
        <v>0</v>
      </c>
      <c r="AY70" s="10">
        <f t="shared" si="35"/>
        <v>0</v>
      </c>
      <c r="AZ70" s="10">
        <f t="shared" si="35"/>
        <v>0</v>
      </c>
      <c r="BA70" s="10">
        <f t="shared" si="35"/>
        <v>0</v>
      </c>
      <c r="BB70" s="10">
        <f t="shared" si="35"/>
        <v>0</v>
      </c>
      <c r="BC70" s="10">
        <f>SUM(BC72:BC73)</f>
        <v>0</v>
      </c>
      <c r="BD70" s="10">
        <f t="shared" si="35"/>
        <v>0</v>
      </c>
      <c r="BE70" s="10">
        <f t="shared" si="35"/>
        <v>0</v>
      </c>
      <c r="BF70" s="10">
        <f t="shared" si="35"/>
        <v>0</v>
      </c>
      <c r="BG70" s="10">
        <f t="shared" si="35"/>
        <v>0</v>
      </c>
      <c r="BH70" s="10">
        <f t="shared" si="35"/>
        <v>0</v>
      </c>
      <c r="BI70" s="24"/>
    </row>
    <row r="71" spans="1:61" ht="15">
      <c r="A71" s="31" t="s">
        <v>3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8"/>
      <c r="AG71" s="8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24"/>
    </row>
    <row r="72" spans="1:61" ht="15">
      <c r="A72" s="31" t="s">
        <v>48</v>
      </c>
      <c r="B72" s="8">
        <v>5701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8"/>
      <c r="AG72" s="8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>
        <f aca="true" t="shared" si="36" ref="AT72:AY73">AH72-AN72</f>
        <v>0</v>
      </c>
      <c r="AU72" s="11">
        <f t="shared" si="36"/>
        <v>0</v>
      </c>
      <c r="AV72" s="11">
        <f t="shared" si="36"/>
        <v>0</v>
      </c>
      <c r="AW72" s="11">
        <f t="shared" si="36"/>
        <v>0</v>
      </c>
      <c r="AX72" s="11">
        <f t="shared" si="36"/>
        <v>0</v>
      </c>
      <c r="AY72" s="11">
        <f t="shared" si="36"/>
        <v>0</v>
      </c>
      <c r="AZ72" s="11">
        <f>AH72+BC72</f>
        <v>0</v>
      </c>
      <c r="BA72" s="11">
        <f>AJ72+BD72</f>
        <v>0</v>
      </c>
      <c r="BB72" s="11">
        <f>AK72+BE72</f>
        <v>0</v>
      </c>
      <c r="BC72" s="8"/>
      <c r="BD72" s="8"/>
      <c r="BE72" s="8"/>
      <c r="BF72" s="11">
        <f>AZ72-AN72</f>
        <v>0</v>
      </c>
      <c r="BG72" s="11">
        <f>BA72-AP72</f>
        <v>0</v>
      </c>
      <c r="BH72" s="11">
        <f>BB72-AQ72</f>
        <v>0</v>
      </c>
      <c r="BI72" s="24"/>
    </row>
    <row r="73" spans="1:61" ht="15">
      <c r="A73" s="31" t="s">
        <v>48</v>
      </c>
      <c r="B73" s="8">
        <v>5702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8"/>
      <c r="AG73" s="8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>
        <f t="shared" si="36"/>
        <v>0</v>
      </c>
      <c r="AU73" s="11">
        <f t="shared" si="36"/>
        <v>0</v>
      </c>
      <c r="AV73" s="11">
        <f t="shared" si="36"/>
        <v>0</v>
      </c>
      <c r="AW73" s="11">
        <f t="shared" si="36"/>
        <v>0</v>
      </c>
      <c r="AX73" s="11">
        <f t="shared" si="36"/>
        <v>0</v>
      </c>
      <c r="AY73" s="11">
        <f t="shared" si="36"/>
        <v>0</v>
      </c>
      <c r="AZ73" s="11">
        <f>AH73+BC73</f>
        <v>0</v>
      </c>
      <c r="BA73" s="11">
        <f>AJ73+BD73</f>
        <v>0</v>
      </c>
      <c r="BB73" s="11">
        <f>AK73+BE73</f>
        <v>0</v>
      </c>
      <c r="BC73" s="8"/>
      <c r="BD73" s="8"/>
      <c r="BE73" s="8"/>
      <c r="BF73" s="11">
        <f>AZ73-AN73</f>
        <v>0</v>
      </c>
      <c r="BG73" s="11">
        <f>BA73-AP73</f>
        <v>0</v>
      </c>
      <c r="BH73" s="11">
        <f>BB73-AQ73</f>
        <v>0</v>
      </c>
      <c r="BI73" s="24"/>
    </row>
    <row r="74" spans="1:61" ht="112.5">
      <c r="A74" s="31" t="s">
        <v>61</v>
      </c>
      <c r="B74" s="8">
        <v>5800</v>
      </c>
      <c r="C74" s="44" t="s">
        <v>16</v>
      </c>
      <c r="D74" s="44" t="s">
        <v>16</v>
      </c>
      <c r="E74" s="44" t="s">
        <v>16</v>
      </c>
      <c r="F74" s="44" t="s">
        <v>16</v>
      </c>
      <c r="G74" s="44" t="s">
        <v>16</v>
      </c>
      <c r="H74" s="44" t="s">
        <v>16</v>
      </c>
      <c r="I74" s="44" t="s">
        <v>16</v>
      </c>
      <c r="J74" s="44" t="s">
        <v>16</v>
      </c>
      <c r="K74" s="44" t="s">
        <v>16</v>
      </c>
      <c r="L74" s="44" t="s">
        <v>16</v>
      </c>
      <c r="M74" s="44" t="s">
        <v>16</v>
      </c>
      <c r="N74" s="44" t="s">
        <v>16</v>
      </c>
      <c r="O74" s="44" t="s">
        <v>16</v>
      </c>
      <c r="P74" s="44" t="s">
        <v>16</v>
      </c>
      <c r="Q74" s="44" t="s">
        <v>16</v>
      </c>
      <c r="R74" s="44" t="s">
        <v>16</v>
      </c>
      <c r="S74" s="44" t="s">
        <v>16</v>
      </c>
      <c r="T74" s="44" t="s">
        <v>16</v>
      </c>
      <c r="U74" s="44" t="s">
        <v>16</v>
      </c>
      <c r="V74" s="44" t="s">
        <v>16</v>
      </c>
      <c r="W74" s="44" t="s">
        <v>16</v>
      </c>
      <c r="X74" s="44" t="s">
        <v>16</v>
      </c>
      <c r="Y74" s="44" t="s">
        <v>16</v>
      </c>
      <c r="Z74" s="44" t="s">
        <v>16</v>
      </c>
      <c r="AA74" s="44" t="s">
        <v>16</v>
      </c>
      <c r="AB74" s="44" t="s">
        <v>16</v>
      </c>
      <c r="AC74" s="44"/>
      <c r="AD74" s="44"/>
      <c r="AE74" s="44"/>
      <c r="AF74" s="9" t="s">
        <v>16</v>
      </c>
      <c r="AG74" s="9" t="s">
        <v>16</v>
      </c>
      <c r="AH74" s="10">
        <f aca="true" t="shared" si="37" ref="AH74:BH74">AH75+AH76</f>
        <v>373.64</v>
      </c>
      <c r="AI74" s="10">
        <f t="shared" si="37"/>
        <v>373.64</v>
      </c>
      <c r="AJ74" s="10">
        <f t="shared" si="37"/>
        <v>407.61</v>
      </c>
      <c r="AK74" s="10">
        <f>AK75+AK76</f>
        <v>407.61</v>
      </c>
      <c r="AL74" s="10">
        <f t="shared" si="37"/>
        <v>407.61</v>
      </c>
      <c r="AM74" s="10">
        <f t="shared" si="37"/>
        <v>407.61</v>
      </c>
      <c r="AN74" s="10">
        <f t="shared" si="37"/>
        <v>0</v>
      </c>
      <c r="AO74" s="10">
        <f t="shared" si="37"/>
        <v>0</v>
      </c>
      <c r="AP74" s="10">
        <f t="shared" si="37"/>
        <v>0</v>
      </c>
      <c r="AQ74" s="10">
        <f t="shared" si="37"/>
        <v>0</v>
      </c>
      <c r="AR74" s="10">
        <f t="shared" si="37"/>
        <v>0</v>
      </c>
      <c r="AS74" s="10">
        <f t="shared" si="37"/>
        <v>0</v>
      </c>
      <c r="AT74" s="10">
        <f t="shared" si="37"/>
        <v>373.64</v>
      </c>
      <c r="AU74" s="10">
        <f t="shared" si="37"/>
        <v>373.64</v>
      </c>
      <c r="AV74" s="10">
        <f t="shared" si="37"/>
        <v>407.61</v>
      </c>
      <c r="AW74" s="10">
        <f t="shared" si="37"/>
        <v>407.61</v>
      </c>
      <c r="AX74" s="10">
        <f t="shared" si="37"/>
        <v>407.61</v>
      </c>
      <c r="AY74" s="10">
        <f t="shared" si="37"/>
        <v>407.61</v>
      </c>
      <c r="AZ74" s="10">
        <f t="shared" si="37"/>
        <v>373.64</v>
      </c>
      <c r="BA74" s="10">
        <f t="shared" si="37"/>
        <v>407.61</v>
      </c>
      <c r="BB74" s="10">
        <f t="shared" si="37"/>
        <v>407.61</v>
      </c>
      <c r="BC74" s="10">
        <f t="shared" si="37"/>
        <v>0</v>
      </c>
      <c r="BD74" s="10">
        <f t="shared" si="37"/>
        <v>0</v>
      </c>
      <c r="BE74" s="10">
        <f t="shared" si="37"/>
        <v>0</v>
      </c>
      <c r="BF74" s="10">
        <f t="shared" si="37"/>
        <v>373.64</v>
      </c>
      <c r="BG74" s="10">
        <f t="shared" si="37"/>
        <v>407.61</v>
      </c>
      <c r="BH74" s="10">
        <f t="shared" si="37"/>
        <v>407.61</v>
      </c>
      <c r="BI74" s="24"/>
    </row>
    <row r="75" spans="1:61" ht="33.75">
      <c r="A75" s="31" t="s">
        <v>62</v>
      </c>
      <c r="B75" s="8">
        <v>5801</v>
      </c>
      <c r="C75" s="44" t="s">
        <v>16</v>
      </c>
      <c r="D75" s="44" t="s">
        <v>16</v>
      </c>
      <c r="E75" s="44" t="s">
        <v>16</v>
      </c>
      <c r="F75" s="44" t="s">
        <v>16</v>
      </c>
      <c r="G75" s="44" t="s">
        <v>16</v>
      </c>
      <c r="H75" s="44" t="s">
        <v>16</v>
      </c>
      <c r="I75" s="44" t="s">
        <v>16</v>
      </c>
      <c r="J75" s="44" t="s">
        <v>16</v>
      </c>
      <c r="K75" s="44" t="s">
        <v>16</v>
      </c>
      <c r="L75" s="44" t="s">
        <v>16</v>
      </c>
      <c r="M75" s="44" t="s">
        <v>16</v>
      </c>
      <c r="N75" s="44" t="s">
        <v>16</v>
      </c>
      <c r="O75" s="44" t="s">
        <v>16</v>
      </c>
      <c r="P75" s="44" t="s">
        <v>16</v>
      </c>
      <c r="Q75" s="44" t="s">
        <v>16</v>
      </c>
      <c r="R75" s="44" t="s">
        <v>16</v>
      </c>
      <c r="S75" s="44" t="s">
        <v>16</v>
      </c>
      <c r="T75" s="44" t="s">
        <v>16</v>
      </c>
      <c r="U75" s="44" t="s">
        <v>16</v>
      </c>
      <c r="V75" s="44" t="s">
        <v>16</v>
      </c>
      <c r="W75" s="44" t="s">
        <v>16</v>
      </c>
      <c r="X75" s="44" t="s">
        <v>16</v>
      </c>
      <c r="Y75" s="44" t="s">
        <v>16</v>
      </c>
      <c r="Z75" s="44" t="s">
        <v>16</v>
      </c>
      <c r="AA75" s="44" t="s">
        <v>16</v>
      </c>
      <c r="AB75" s="44" t="s">
        <v>16</v>
      </c>
      <c r="AC75" s="44"/>
      <c r="AD75" s="44"/>
      <c r="AE75" s="44"/>
      <c r="AF75" s="9" t="s">
        <v>16</v>
      </c>
      <c r="AG75" s="9" t="s">
        <v>16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>
        <f aca="true" t="shared" si="38" ref="AT75:AY75">AH75-AN75</f>
        <v>0</v>
      </c>
      <c r="AU75" s="11">
        <f t="shared" si="38"/>
        <v>0</v>
      </c>
      <c r="AV75" s="11">
        <f t="shared" si="38"/>
        <v>0</v>
      </c>
      <c r="AW75" s="11">
        <f t="shared" si="38"/>
        <v>0</v>
      </c>
      <c r="AX75" s="11">
        <f t="shared" si="38"/>
        <v>0</v>
      </c>
      <c r="AY75" s="11">
        <f t="shared" si="38"/>
        <v>0</v>
      </c>
      <c r="AZ75" s="11">
        <f>AH75+BC75</f>
        <v>0</v>
      </c>
      <c r="BA75" s="11">
        <f>AJ75+BD75</f>
        <v>0</v>
      </c>
      <c r="BB75" s="11">
        <f>AK75+BE75</f>
        <v>0</v>
      </c>
      <c r="BC75" s="8"/>
      <c r="BD75" s="8"/>
      <c r="BE75" s="8"/>
      <c r="BF75" s="11">
        <f>AZ75-AN75</f>
        <v>0</v>
      </c>
      <c r="BG75" s="11">
        <f>BA75-AP75</f>
        <v>0</v>
      </c>
      <c r="BH75" s="11">
        <f>BB75-AQ75</f>
        <v>0</v>
      </c>
      <c r="BI75" s="24"/>
    </row>
    <row r="76" spans="1:61" ht="22.5">
      <c r="A76" s="31" t="s">
        <v>63</v>
      </c>
      <c r="B76" s="8">
        <v>5900</v>
      </c>
      <c r="C76" s="44" t="s">
        <v>16</v>
      </c>
      <c r="D76" s="44" t="s">
        <v>16</v>
      </c>
      <c r="E76" s="44" t="s">
        <v>16</v>
      </c>
      <c r="F76" s="44" t="s">
        <v>16</v>
      </c>
      <c r="G76" s="44" t="s">
        <v>16</v>
      </c>
      <c r="H76" s="44" t="s">
        <v>16</v>
      </c>
      <c r="I76" s="44" t="s">
        <v>16</v>
      </c>
      <c r="J76" s="44" t="s">
        <v>16</v>
      </c>
      <c r="K76" s="44" t="s">
        <v>16</v>
      </c>
      <c r="L76" s="44" t="s">
        <v>16</v>
      </c>
      <c r="M76" s="44" t="s">
        <v>16</v>
      </c>
      <c r="N76" s="44" t="s">
        <v>16</v>
      </c>
      <c r="O76" s="44" t="s">
        <v>16</v>
      </c>
      <c r="P76" s="44" t="s">
        <v>16</v>
      </c>
      <c r="Q76" s="44" t="s">
        <v>16</v>
      </c>
      <c r="R76" s="44" t="s">
        <v>16</v>
      </c>
      <c r="S76" s="44" t="s">
        <v>16</v>
      </c>
      <c r="T76" s="44" t="s">
        <v>16</v>
      </c>
      <c r="U76" s="44" t="s">
        <v>16</v>
      </c>
      <c r="V76" s="44" t="s">
        <v>16</v>
      </c>
      <c r="W76" s="44" t="s">
        <v>16</v>
      </c>
      <c r="X76" s="44" t="s">
        <v>16</v>
      </c>
      <c r="Y76" s="44" t="s">
        <v>16</v>
      </c>
      <c r="Z76" s="44" t="s">
        <v>16</v>
      </c>
      <c r="AA76" s="44" t="s">
        <v>16</v>
      </c>
      <c r="AB76" s="44" t="s">
        <v>16</v>
      </c>
      <c r="AC76" s="44"/>
      <c r="AD76" s="44"/>
      <c r="AE76" s="44"/>
      <c r="AF76" s="9" t="s">
        <v>16</v>
      </c>
      <c r="AG76" s="9" t="s">
        <v>16</v>
      </c>
      <c r="AH76" s="10">
        <f aca="true" t="shared" si="39" ref="AH76:AS76">AH77+AH82</f>
        <v>373.64</v>
      </c>
      <c r="AI76" s="10">
        <f t="shared" si="39"/>
        <v>373.64</v>
      </c>
      <c r="AJ76" s="10">
        <f t="shared" si="39"/>
        <v>407.61</v>
      </c>
      <c r="AK76" s="10">
        <f t="shared" si="39"/>
        <v>407.61</v>
      </c>
      <c r="AL76" s="10">
        <f t="shared" si="39"/>
        <v>407.61</v>
      </c>
      <c r="AM76" s="10">
        <f t="shared" si="39"/>
        <v>407.61</v>
      </c>
      <c r="AN76" s="10">
        <f>AN77+AN82</f>
        <v>0</v>
      </c>
      <c r="AO76" s="10">
        <f t="shared" si="39"/>
        <v>0</v>
      </c>
      <c r="AP76" s="10">
        <f t="shared" si="39"/>
        <v>0</v>
      </c>
      <c r="AQ76" s="10">
        <f t="shared" si="39"/>
        <v>0</v>
      </c>
      <c r="AR76" s="10">
        <f t="shared" si="39"/>
        <v>0</v>
      </c>
      <c r="AS76" s="10">
        <f t="shared" si="39"/>
        <v>0</v>
      </c>
      <c r="AT76" s="10">
        <f>AT77+AT82</f>
        <v>373.64</v>
      </c>
      <c r="AU76" s="10">
        <f aca="true" t="shared" si="40" ref="AU76:BH76">AU77+AU82</f>
        <v>373.64</v>
      </c>
      <c r="AV76" s="10">
        <f t="shared" si="40"/>
        <v>407.61</v>
      </c>
      <c r="AW76" s="10">
        <f t="shared" si="40"/>
        <v>407.61</v>
      </c>
      <c r="AX76" s="10">
        <f t="shared" si="40"/>
        <v>407.61</v>
      </c>
      <c r="AY76" s="10">
        <f t="shared" si="40"/>
        <v>407.61</v>
      </c>
      <c r="AZ76" s="10">
        <f t="shared" si="40"/>
        <v>373.64</v>
      </c>
      <c r="BA76" s="10">
        <f t="shared" si="40"/>
        <v>407.61</v>
      </c>
      <c r="BB76" s="10">
        <f t="shared" si="40"/>
        <v>407.61</v>
      </c>
      <c r="BC76" s="10">
        <f t="shared" si="40"/>
        <v>0</v>
      </c>
      <c r="BD76" s="10">
        <f t="shared" si="40"/>
        <v>0</v>
      </c>
      <c r="BE76" s="10">
        <f t="shared" si="40"/>
        <v>0</v>
      </c>
      <c r="BF76" s="10">
        <f t="shared" si="40"/>
        <v>373.64</v>
      </c>
      <c r="BG76" s="10">
        <f t="shared" si="40"/>
        <v>407.61</v>
      </c>
      <c r="BH76" s="10">
        <f t="shared" si="40"/>
        <v>407.61</v>
      </c>
      <c r="BI76" s="24"/>
    </row>
    <row r="77" spans="1:61" ht="101.25">
      <c r="A77" s="31" t="s">
        <v>64</v>
      </c>
      <c r="B77" s="8">
        <v>5901</v>
      </c>
      <c r="C77" s="44" t="s">
        <v>16</v>
      </c>
      <c r="D77" s="44" t="s">
        <v>16</v>
      </c>
      <c r="E77" s="44" t="s">
        <v>16</v>
      </c>
      <c r="F77" s="44" t="s">
        <v>16</v>
      </c>
      <c r="G77" s="44" t="s">
        <v>16</v>
      </c>
      <c r="H77" s="44" t="s">
        <v>16</v>
      </c>
      <c r="I77" s="44" t="s">
        <v>16</v>
      </c>
      <c r="J77" s="44" t="s">
        <v>16</v>
      </c>
      <c r="K77" s="44" t="s">
        <v>16</v>
      </c>
      <c r="L77" s="44" t="s">
        <v>16</v>
      </c>
      <c r="M77" s="44" t="s">
        <v>16</v>
      </c>
      <c r="N77" s="44" t="s">
        <v>16</v>
      </c>
      <c r="O77" s="44" t="s">
        <v>16</v>
      </c>
      <c r="P77" s="44" t="s">
        <v>16</v>
      </c>
      <c r="Q77" s="44" t="s">
        <v>16</v>
      </c>
      <c r="R77" s="44" t="s">
        <v>16</v>
      </c>
      <c r="S77" s="44" t="s">
        <v>16</v>
      </c>
      <c r="T77" s="44" t="s">
        <v>16</v>
      </c>
      <c r="U77" s="44" t="s">
        <v>16</v>
      </c>
      <c r="V77" s="44" t="s">
        <v>16</v>
      </c>
      <c r="W77" s="44" t="s">
        <v>16</v>
      </c>
      <c r="X77" s="44" t="s">
        <v>16</v>
      </c>
      <c r="Y77" s="44" t="s">
        <v>16</v>
      </c>
      <c r="Z77" s="44" t="s">
        <v>16</v>
      </c>
      <c r="AA77" s="44" t="s">
        <v>16</v>
      </c>
      <c r="AB77" s="44" t="s">
        <v>16</v>
      </c>
      <c r="AC77" s="56"/>
      <c r="AD77" s="44"/>
      <c r="AE77" s="44"/>
      <c r="AF77" s="9" t="s">
        <v>16</v>
      </c>
      <c r="AG77" s="9" t="s">
        <v>16</v>
      </c>
      <c r="AH77" s="10">
        <f>SUM(AH79:AH81)</f>
        <v>373.64</v>
      </c>
      <c r="AI77" s="10">
        <f aca="true" t="shared" si="41" ref="AI77:BH77">SUM(AI79:AI81)</f>
        <v>373.64</v>
      </c>
      <c r="AJ77" s="10">
        <f t="shared" si="41"/>
        <v>407.61</v>
      </c>
      <c r="AK77" s="10">
        <f t="shared" si="41"/>
        <v>407.61</v>
      </c>
      <c r="AL77" s="10">
        <f t="shared" si="41"/>
        <v>407.61</v>
      </c>
      <c r="AM77" s="10">
        <f t="shared" si="41"/>
        <v>407.61</v>
      </c>
      <c r="AN77" s="10">
        <f t="shared" si="41"/>
        <v>0</v>
      </c>
      <c r="AO77" s="10">
        <f t="shared" si="41"/>
        <v>0</v>
      </c>
      <c r="AP77" s="10">
        <f t="shared" si="41"/>
        <v>0</v>
      </c>
      <c r="AQ77" s="10">
        <f t="shared" si="41"/>
        <v>0</v>
      </c>
      <c r="AR77" s="10">
        <f t="shared" si="41"/>
        <v>0</v>
      </c>
      <c r="AS77" s="10">
        <f t="shared" si="41"/>
        <v>0</v>
      </c>
      <c r="AT77" s="10">
        <f t="shared" si="41"/>
        <v>373.64</v>
      </c>
      <c r="AU77" s="10">
        <f t="shared" si="41"/>
        <v>373.64</v>
      </c>
      <c r="AV77" s="10">
        <f t="shared" si="41"/>
        <v>407.61</v>
      </c>
      <c r="AW77" s="10">
        <f t="shared" si="41"/>
        <v>407.61</v>
      </c>
      <c r="AX77" s="10">
        <f t="shared" si="41"/>
        <v>407.61</v>
      </c>
      <c r="AY77" s="10">
        <f t="shared" si="41"/>
        <v>407.61</v>
      </c>
      <c r="AZ77" s="10">
        <f t="shared" si="41"/>
        <v>373.64</v>
      </c>
      <c r="BA77" s="10">
        <f t="shared" si="41"/>
        <v>407.61</v>
      </c>
      <c r="BB77" s="10">
        <f t="shared" si="41"/>
        <v>407.61</v>
      </c>
      <c r="BC77" s="10">
        <f t="shared" si="41"/>
        <v>0</v>
      </c>
      <c r="BD77" s="10">
        <f t="shared" si="41"/>
        <v>0</v>
      </c>
      <c r="BE77" s="10">
        <f t="shared" si="41"/>
        <v>0</v>
      </c>
      <c r="BF77" s="10">
        <f t="shared" si="41"/>
        <v>373.64</v>
      </c>
      <c r="BG77" s="10">
        <f t="shared" si="41"/>
        <v>407.61</v>
      </c>
      <c r="BH77" s="10">
        <f t="shared" si="41"/>
        <v>407.61</v>
      </c>
      <c r="BI77" s="24"/>
    </row>
    <row r="78" spans="1:61" ht="15">
      <c r="A78" s="31" t="s">
        <v>3</v>
      </c>
      <c r="B78" s="49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8"/>
      <c r="AG78" s="8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8"/>
      <c r="BA78" s="8"/>
      <c r="BB78" s="8"/>
      <c r="BC78" s="8"/>
      <c r="BD78" s="8"/>
      <c r="BE78" s="8"/>
      <c r="BF78" s="8"/>
      <c r="BG78" s="8"/>
      <c r="BH78" s="8"/>
      <c r="BI78" s="24"/>
    </row>
    <row r="79" spans="1:61" ht="15">
      <c r="A79" s="31"/>
      <c r="B79" s="36">
        <v>5901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8"/>
      <c r="AG79" s="8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>
        <f aca="true" t="shared" si="42" ref="AT79:AY81">AH79-AN79</f>
        <v>0</v>
      </c>
      <c r="AU79" s="11">
        <f t="shared" si="42"/>
        <v>0</v>
      </c>
      <c r="AV79" s="11">
        <f t="shared" si="42"/>
        <v>0</v>
      </c>
      <c r="AW79" s="11">
        <f t="shared" si="42"/>
        <v>0</v>
      </c>
      <c r="AX79" s="11">
        <f t="shared" si="42"/>
        <v>0</v>
      </c>
      <c r="AY79" s="11">
        <f t="shared" si="42"/>
        <v>0</v>
      </c>
      <c r="AZ79" s="11">
        <f>AH79+BC79</f>
        <v>0</v>
      </c>
      <c r="BA79" s="11">
        <f aca="true" t="shared" si="43" ref="BA79:BB81">AJ79+BD79</f>
        <v>0</v>
      </c>
      <c r="BB79" s="11">
        <f t="shared" si="43"/>
        <v>0</v>
      </c>
      <c r="BC79" s="8"/>
      <c r="BD79" s="8"/>
      <c r="BE79" s="8"/>
      <c r="BF79" s="11">
        <f>AZ79-AN79</f>
        <v>0</v>
      </c>
      <c r="BG79" s="11">
        <f aca="true" t="shared" si="44" ref="BG79:BH81">BA79-AP79</f>
        <v>0</v>
      </c>
      <c r="BH79" s="11">
        <f t="shared" si="44"/>
        <v>0</v>
      </c>
      <c r="BI79" s="24"/>
    </row>
    <row r="80" spans="1:61" ht="135">
      <c r="A80" s="31" t="s">
        <v>214</v>
      </c>
      <c r="B80" s="8">
        <v>5902</v>
      </c>
      <c r="C80" s="22" t="s">
        <v>4</v>
      </c>
      <c r="D80" s="22" t="s">
        <v>285</v>
      </c>
      <c r="E80" s="22" t="s">
        <v>181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56" t="s">
        <v>179</v>
      </c>
      <c r="AD80" s="44" t="s">
        <v>129</v>
      </c>
      <c r="AE80" s="40" t="s">
        <v>178</v>
      </c>
      <c r="AF80" s="8">
        <v>22</v>
      </c>
      <c r="AG80" s="8"/>
      <c r="AH80" s="11">
        <v>373.64</v>
      </c>
      <c r="AI80" s="11">
        <v>373.64</v>
      </c>
      <c r="AJ80" s="11">
        <v>407.61</v>
      </c>
      <c r="AK80" s="11">
        <v>407.61</v>
      </c>
      <c r="AL80" s="11">
        <v>407.61</v>
      </c>
      <c r="AM80" s="11">
        <v>407.61</v>
      </c>
      <c r="AN80" s="11"/>
      <c r="AO80" s="11"/>
      <c r="AP80" s="11"/>
      <c r="AQ80" s="11"/>
      <c r="AR80" s="11"/>
      <c r="AS80" s="11"/>
      <c r="AT80" s="11">
        <f t="shared" si="42"/>
        <v>373.64</v>
      </c>
      <c r="AU80" s="11">
        <f t="shared" si="42"/>
        <v>373.64</v>
      </c>
      <c r="AV80" s="11">
        <f t="shared" si="42"/>
        <v>407.61</v>
      </c>
      <c r="AW80" s="11">
        <f t="shared" si="42"/>
        <v>407.61</v>
      </c>
      <c r="AX80" s="11">
        <f t="shared" si="42"/>
        <v>407.61</v>
      </c>
      <c r="AY80" s="11">
        <f t="shared" si="42"/>
        <v>407.61</v>
      </c>
      <c r="AZ80" s="11">
        <f>AH80+BC80</f>
        <v>373.64</v>
      </c>
      <c r="BA80" s="11">
        <f t="shared" si="43"/>
        <v>407.61</v>
      </c>
      <c r="BB80" s="11">
        <f t="shared" si="43"/>
        <v>407.61</v>
      </c>
      <c r="BC80" s="8"/>
      <c r="BD80" s="8"/>
      <c r="BE80" s="8"/>
      <c r="BF80" s="11">
        <f>AZ80-AN80</f>
        <v>373.64</v>
      </c>
      <c r="BG80" s="11">
        <f t="shared" si="44"/>
        <v>407.61</v>
      </c>
      <c r="BH80" s="11">
        <f t="shared" si="44"/>
        <v>407.61</v>
      </c>
      <c r="BI80" s="24"/>
    </row>
    <row r="81" spans="1:61" ht="15">
      <c r="A81" s="31" t="s">
        <v>48</v>
      </c>
      <c r="B81" s="8">
        <v>5903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8"/>
      <c r="AG81" s="8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>
        <f t="shared" si="42"/>
        <v>0</v>
      </c>
      <c r="AU81" s="11">
        <f t="shared" si="42"/>
        <v>0</v>
      </c>
      <c r="AV81" s="11">
        <f t="shared" si="42"/>
        <v>0</v>
      </c>
      <c r="AW81" s="11">
        <f t="shared" si="42"/>
        <v>0</v>
      </c>
      <c r="AX81" s="11">
        <f t="shared" si="42"/>
        <v>0</v>
      </c>
      <c r="AY81" s="11">
        <f t="shared" si="42"/>
        <v>0</v>
      </c>
      <c r="AZ81" s="11">
        <f>AH81+BC81</f>
        <v>0</v>
      </c>
      <c r="BA81" s="11">
        <f t="shared" si="43"/>
        <v>0</v>
      </c>
      <c r="BB81" s="11">
        <f t="shared" si="43"/>
        <v>0</v>
      </c>
      <c r="BC81" s="8"/>
      <c r="BD81" s="8"/>
      <c r="BE81" s="8"/>
      <c r="BF81" s="11">
        <f>AZ81-AN81</f>
        <v>0</v>
      </c>
      <c r="BG81" s="11">
        <f t="shared" si="44"/>
        <v>0</v>
      </c>
      <c r="BH81" s="11">
        <f t="shared" si="44"/>
        <v>0</v>
      </c>
      <c r="BI81" s="24"/>
    </row>
    <row r="82" spans="1:61" ht="45">
      <c r="A82" s="31" t="s">
        <v>65</v>
      </c>
      <c r="B82" s="8">
        <v>6000</v>
      </c>
      <c r="C82" s="44" t="s">
        <v>16</v>
      </c>
      <c r="D82" s="44" t="s">
        <v>16</v>
      </c>
      <c r="E82" s="44" t="s">
        <v>16</v>
      </c>
      <c r="F82" s="44" t="s">
        <v>16</v>
      </c>
      <c r="G82" s="44" t="s">
        <v>16</v>
      </c>
      <c r="H82" s="44" t="s">
        <v>16</v>
      </c>
      <c r="I82" s="44" t="s">
        <v>16</v>
      </c>
      <c r="J82" s="44" t="s">
        <v>16</v>
      </c>
      <c r="K82" s="44" t="s">
        <v>16</v>
      </c>
      <c r="L82" s="44" t="s">
        <v>16</v>
      </c>
      <c r="M82" s="44" t="s">
        <v>16</v>
      </c>
      <c r="N82" s="44" t="s">
        <v>16</v>
      </c>
      <c r="O82" s="44" t="s">
        <v>16</v>
      </c>
      <c r="P82" s="44" t="s">
        <v>16</v>
      </c>
      <c r="Q82" s="44" t="s">
        <v>16</v>
      </c>
      <c r="R82" s="44" t="s">
        <v>16</v>
      </c>
      <c r="S82" s="44" t="s">
        <v>16</v>
      </c>
      <c r="T82" s="44" t="s">
        <v>16</v>
      </c>
      <c r="U82" s="44" t="s">
        <v>16</v>
      </c>
      <c r="V82" s="44" t="s">
        <v>16</v>
      </c>
      <c r="W82" s="44" t="s">
        <v>16</v>
      </c>
      <c r="X82" s="44" t="s">
        <v>16</v>
      </c>
      <c r="Y82" s="44" t="s">
        <v>16</v>
      </c>
      <c r="Z82" s="44" t="s">
        <v>16</v>
      </c>
      <c r="AA82" s="44" t="s">
        <v>16</v>
      </c>
      <c r="AB82" s="44" t="s">
        <v>16</v>
      </c>
      <c r="AC82" s="44"/>
      <c r="AD82" s="44"/>
      <c r="AE82" s="44"/>
      <c r="AF82" s="9" t="s">
        <v>16</v>
      </c>
      <c r="AG82" s="9" t="s">
        <v>16</v>
      </c>
      <c r="AH82" s="10">
        <f aca="true" t="shared" si="45" ref="AH82:BH82">SUM(AH84:AH85)</f>
        <v>0</v>
      </c>
      <c r="AI82" s="10">
        <f t="shared" si="45"/>
        <v>0</v>
      </c>
      <c r="AJ82" s="10">
        <f t="shared" si="45"/>
        <v>0</v>
      </c>
      <c r="AK82" s="10">
        <f t="shared" si="45"/>
        <v>0</v>
      </c>
      <c r="AL82" s="10">
        <f t="shared" si="45"/>
        <v>0</v>
      </c>
      <c r="AM82" s="10">
        <f t="shared" si="45"/>
        <v>0</v>
      </c>
      <c r="AN82" s="10">
        <f t="shared" si="45"/>
        <v>0</v>
      </c>
      <c r="AO82" s="10">
        <f t="shared" si="45"/>
        <v>0</v>
      </c>
      <c r="AP82" s="10">
        <f t="shared" si="45"/>
        <v>0</v>
      </c>
      <c r="AQ82" s="10">
        <f t="shared" si="45"/>
        <v>0</v>
      </c>
      <c r="AR82" s="10">
        <f t="shared" si="45"/>
        <v>0</v>
      </c>
      <c r="AS82" s="10">
        <f t="shared" si="45"/>
        <v>0</v>
      </c>
      <c r="AT82" s="10">
        <f t="shared" si="45"/>
        <v>0</v>
      </c>
      <c r="AU82" s="10">
        <f t="shared" si="45"/>
        <v>0</v>
      </c>
      <c r="AV82" s="10">
        <f t="shared" si="45"/>
        <v>0</v>
      </c>
      <c r="AW82" s="10">
        <f t="shared" si="45"/>
        <v>0</v>
      </c>
      <c r="AX82" s="10">
        <f t="shared" si="45"/>
        <v>0</v>
      </c>
      <c r="AY82" s="10">
        <f t="shared" si="45"/>
        <v>0</v>
      </c>
      <c r="AZ82" s="10">
        <f t="shared" si="45"/>
        <v>0</v>
      </c>
      <c r="BA82" s="10">
        <f t="shared" si="45"/>
        <v>0</v>
      </c>
      <c r="BB82" s="10">
        <f t="shared" si="45"/>
        <v>0</v>
      </c>
      <c r="BC82" s="10">
        <f t="shared" si="45"/>
        <v>0</v>
      </c>
      <c r="BD82" s="10">
        <f t="shared" si="45"/>
        <v>0</v>
      </c>
      <c r="BE82" s="10">
        <f t="shared" si="45"/>
        <v>0</v>
      </c>
      <c r="BF82" s="10">
        <f t="shared" si="45"/>
        <v>0</v>
      </c>
      <c r="BG82" s="10">
        <f t="shared" si="45"/>
        <v>0</v>
      </c>
      <c r="BH82" s="10">
        <f t="shared" si="45"/>
        <v>0</v>
      </c>
      <c r="BI82" s="24"/>
    </row>
    <row r="83" spans="1:61" ht="15">
      <c r="A83" s="31" t="s">
        <v>3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8"/>
      <c r="AG83" s="8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24"/>
    </row>
    <row r="84" spans="1:61" ht="15">
      <c r="A84" s="31" t="s">
        <v>48</v>
      </c>
      <c r="B84" s="8">
        <v>6001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8"/>
      <c r="AG84" s="8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>
        <f aca="true" t="shared" si="46" ref="AT84:AY85">AH84-AN84</f>
        <v>0</v>
      </c>
      <c r="AU84" s="11">
        <f t="shared" si="46"/>
        <v>0</v>
      </c>
      <c r="AV84" s="11">
        <f t="shared" si="46"/>
        <v>0</v>
      </c>
      <c r="AW84" s="11">
        <f t="shared" si="46"/>
        <v>0</v>
      </c>
      <c r="AX84" s="11">
        <f t="shared" si="46"/>
        <v>0</v>
      </c>
      <c r="AY84" s="11">
        <f t="shared" si="46"/>
        <v>0</v>
      </c>
      <c r="AZ84" s="11">
        <f>AH84+BC84</f>
        <v>0</v>
      </c>
      <c r="BA84" s="11">
        <f>AJ84+BD84</f>
        <v>0</v>
      </c>
      <c r="BB84" s="11">
        <f>AK84+BE84</f>
        <v>0</v>
      </c>
      <c r="BC84" s="8"/>
      <c r="BD84" s="8"/>
      <c r="BE84" s="8"/>
      <c r="BF84" s="11">
        <f>AZ84-AN84</f>
        <v>0</v>
      </c>
      <c r="BG84" s="11">
        <f>BA84-AP84</f>
        <v>0</v>
      </c>
      <c r="BH84" s="11">
        <f>BB84-AQ84</f>
        <v>0</v>
      </c>
      <c r="BI84" s="24"/>
    </row>
    <row r="85" spans="1:61" ht="15">
      <c r="A85" s="31" t="s">
        <v>48</v>
      </c>
      <c r="B85" s="8">
        <v>6002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8"/>
      <c r="AG85" s="8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>
        <f t="shared" si="46"/>
        <v>0</v>
      </c>
      <c r="AU85" s="11">
        <f t="shared" si="46"/>
        <v>0</v>
      </c>
      <c r="AV85" s="11">
        <f t="shared" si="46"/>
        <v>0</v>
      </c>
      <c r="AW85" s="11">
        <f t="shared" si="46"/>
        <v>0</v>
      </c>
      <c r="AX85" s="11">
        <f t="shared" si="46"/>
        <v>0</v>
      </c>
      <c r="AY85" s="11">
        <f t="shared" si="46"/>
        <v>0</v>
      </c>
      <c r="AZ85" s="11">
        <f>AH85+BC85</f>
        <v>0</v>
      </c>
      <c r="BA85" s="11">
        <f>AJ85+BD85</f>
        <v>0</v>
      </c>
      <c r="BB85" s="11">
        <f>AK85+BE85</f>
        <v>0</v>
      </c>
      <c r="BC85" s="8"/>
      <c r="BD85" s="8"/>
      <c r="BE85" s="8"/>
      <c r="BF85" s="11">
        <f>AZ85-AN85</f>
        <v>0</v>
      </c>
      <c r="BG85" s="11">
        <f>BA85-AP85</f>
        <v>0</v>
      </c>
      <c r="BH85" s="11">
        <f>BB85-AQ85</f>
        <v>0</v>
      </c>
      <c r="BI85" s="24"/>
    </row>
    <row r="86" spans="1:61" ht="21">
      <c r="A86" s="35" t="s">
        <v>66</v>
      </c>
      <c r="B86" s="8">
        <v>7800</v>
      </c>
      <c r="C86" s="44" t="s">
        <v>16</v>
      </c>
      <c r="D86" s="44" t="s">
        <v>16</v>
      </c>
      <c r="E86" s="44" t="s">
        <v>16</v>
      </c>
      <c r="F86" s="44" t="s">
        <v>16</v>
      </c>
      <c r="G86" s="44" t="s">
        <v>16</v>
      </c>
      <c r="H86" s="44" t="s">
        <v>16</v>
      </c>
      <c r="I86" s="44" t="s">
        <v>16</v>
      </c>
      <c r="J86" s="44" t="s">
        <v>16</v>
      </c>
      <c r="K86" s="44" t="s">
        <v>16</v>
      </c>
      <c r="L86" s="44" t="s">
        <v>16</v>
      </c>
      <c r="M86" s="44" t="s">
        <v>16</v>
      </c>
      <c r="N86" s="44" t="s">
        <v>16</v>
      </c>
      <c r="O86" s="44" t="s">
        <v>16</v>
      </c>
      <c r="P86" s="44" t="s">
        <v>16</v>
      </c>
      <c r="Q86" s="44" t="s">
        <v>16</v>
      </c>
      <c r="R86" s="44" t="s">
        <v>16</v>
      </c>
      <c r="S86" s="44" t="s">
        <v>16</v>
      </c>
      <c r="T86" s="44" t="s">
        <v>16</v>
      </c>
      <c r="U86" s="44" t="s">
        <v>16</v>
      </c>
      <c r="V86" s="44" t="s">
        <v>16</v>
      </c>
      <c r="W86" s="44" t="s">
        <v>16</v>
      </c>
      <c r="X86" s="44" t="s">
        <v>16</v>
      </c>
      <c r="Y86" s="44" t="s">
        <v>16</v>
      </c>
      <c r="Z86" s="44" t="s">
        <v>16</v>
      </c>
      <c r="AA86" s="44" t="s">
        <v>16</v>
      </c>
      <c r="AB86" s="44" t="s">
        <v>16</v>
      </c>
      <c r="AC86" s="44"/>
      <c r="AD86" s="44"/>
      <c r="AE86" s="44"/>
      <c r="AF86" s="9" t="s">
        <v>16</v>
      </c>
      <c r="AG86" s="9" t="s">
        <v>16</v>
      </c>
      <c r="AH86" s="10">
        <f>AH17+AH44+AH51+AH64+AH74</f>
        <v>48286.23486</v>
      </c>
      <c r="AI86" s="10">
        <f aca="true" t="shared" si="47" ref="AI86:BH86">AI17+AI44+AI51+AI64+AI74</f>
        <v>44056.87738</v>
      </c>
      <c r="AJ86" s="10">
        <f t="shared" si="47"/>
        <v>54734</v>
      </c>
      <c r="AK86" s="10">
        <f t="shared" si="47"/>
        <v>53647.634837000005</v>
      </c>
      <c r="AL86" s="10">
        <f t="shared" si="47"/>
        <v>55708.83159048001</v>
      </c>
      <c r="AM86" s="10">
        <f t="shared" si="47"/>
        <v>57909.67621409921</v>
      </c>
      <c r="AN86" s="10">
        <f t="shared" si="47"/>
        <v>7769.731970000001</v>
      </c>
      <c r="AO86" s="10">
        <f t="shared" si="47"/>
        <v>5534.470679999999</v>
      </c>
      <c r="AP86" s="10">
        <f t="shared" si="47"/>
        <v>3050.66</v>
      </c>
      <c r="AQ86" s="10">
        <f>AQ17+AQ44+AQ51+AQ64+AQ74</f>
        <v>1272.6996</v>
      </c>
      <c r="AR86" s="10">
        <f t="shared" si="47"/>
        <v>1323.6075840000005</v>
      </c>
      <c r="AS86" s="10">
        <f t="shared" si="47"/>
        <v>1376.5518873600001</v>
      </c>
      <c r="AT86" s="10">
        <f t="shared" si="47"/>
        <v>40516.502889999996</v>
      </c>
      <c r="AU86" s="10">
        <f t="shared" si="47"/>
        <v>38522.4067</v>
      </c>
      <c r="AV86" s="10">
        <f t="shared" si="47"/>
        <v>51683.34</v>
      </c>
      <c r="AW86" s="10">
        <f t="shared" si="47"/>
        <v>52374.935237000005</v>
      </c>
      <c r="AX86" s="10">
        <f t="shared" si="47"/>
        <v>54385.224006480006</v>
      </c>
      <c r="AY86" s="10">
        <f t="shared" si="47"/>
        <v>56533.12432673921</v>
      </c>
      <c r="AZ86" s="10">
        <f t="shared" si="47"/>
        <v>48062.95285999999</v>
      </c>
      <c r="BA86" s="10">
        <f t="shared" si="47"/>
        <v>54734</v>
      </c>
      <c r="BB86" s="10">
        <f t="shared" si="47"/>
        <v>53647.634837000005</v>
      </c>
      <c r="BC86" s="10">
        <f t="shared" si="47"/>
        <v>-223.282</v>
      </c>
      <c r="BD86" s="10">
        <f t="shared" si="47"/>
        <v>0</v>
      </c>
      <c r="BE86" s="10">
        <f t="shared" si="47"/>
        <v>0</v>
      </c>
      <c r="BF86" s="10">
        <f t="shared" si="47"/>
        <v>40293.22089</v>
      </c>
      <c r="BG86" s="10">
        <f t="shared" si="47"/>
        <v>51683.34</v>
      </c>
      <c r="BH86" s="10">
        <f t="shared" si="47"/>
        <v>52374.935237000005</v>
      </c>
      <c r="BI86" s="9" t="s">
        <v>16</v>
      </c>
    </row>
    <row r="87" spans="1:25" ht="15">
      <c r="A87" s="3" t="s">
        <v>67</v>
      </c>
      <c r="B87" s="70" t="s">
        <v>118</v>
      </c>
      <c r="C87" s="70"/>
      <c r="D87" s="70"/>
      <c r="E87" s="70"/>
      <c r="F87" s="5"/>
      <c r="G87" s="5"/>
      <c r="H87" s="4"/>
      <c r="I87" s="4"/>
      <c r="J87" s="4"/>
      <c r="K87" s="5"/>
      <c r="L87" s="5"/>
      <c r="M87" s="71" t="s">
        <v>119</v>
      </c>
      <c r="N87" s="71"/>
      <c r="O87" s="71"/>
      <c r="P87" s="71"/>
      <c r="Q87" s="5"/>
      <c r="R87" s="5"/>
      <c r="S87" s="5"/>
      <c r="T87" s="5"/>
      <c r="U87" s="5"/>
      <c r="V87" s="5"/>
      <c r="W87" s="5"/>
      <c r="X87" s="5"/>
      <c r="Y87" s="5"/>
    </row>
    <row r="88" spans="1:25" ht="15" hidden="1">
      <c r="A88" s="3" t="s">
        <v>163</v>
      </c>
      <c r="B88" s="46"/>
      <c r="C88" s="33"/>
      <c r="D88" s="33"/>
      <c r="E88" s="33"/>
      <c r="F88" s="33"/>
      <c r="G88" s="5"/>
      <c r="H88" s="4"/>
      <c r="I88" s="4"/>
      <c r="J88" s="4"/>
      <c r="K88" s="5"/>
      <c r="L88" s="5"/>
      <c r="M88" s="57" t="s">
        <v>164</v>
      </c>
      <c r="N88" s="57"/>
      <c r="O88" s="57"/>
      <c r="P88" s="57"/>
      <c r="Q88" s="5"/>
      <c r="R88" s="5"/>
      <c r="S88" s="5"/>
      <c r="T88" s="5"/>
      <c r="U88" s="5"/>
      <c r="V88" s="5"/>
      <c r="W88" s="5"/>
      <c r="X88" s="5"/>
      <c r="Y88" s="5"/>
    </row>
    <row r="89" spans="1:25" ht="15">
      <c r="A89" s="3" t="s">
        <v>70</v>
      </c>
      <c r="B89" s="58" t="s">
        <v>121</v>
      </c>
      <c r="C89" s="58"/>
      <c r="D89" s="58"/>
      <c r="E89" s="58"/>
      <c r="F89" s="5"/>
      <c r="G89" s="5"/>
      <c r="H89" s="4"/>
      <c r="I89" s="4"/>
      <c r="J89" s="4"/>
      <c r="K89" s="5"/>
      <c r="L89" s="5"/>
      <c r="M89" s="57" t="s">
        <v>122</v>
      </c>
      <c r="N89" s="57"/>
      <c r="O89" s="57"/>
      <c r="P89" s="57"/>
      <c r="Q89" s="5"/>
      <c r="R89" s="5"/>
      <c r="S89" s="5"/>
      <c r="T89" s="5"/>
      <c r="U89" s="5"/>
      <c r="V89" s="5"/>
      <c r="W89" s="18"/>
      <c r="X89" s="18"/>
      <c r="Y89" s="18"/>
    </row>
    <row r="90" spans="1:25" ht="15">
      <c r="A90" s="5" t="s">
        <v>120</v>
      </c>
      <c r="B90" s="6"/>
      <c r="C90" s="5"/>
      <c r="D90" s="6" t="s">
        <v>71</v>
      </c>
      <c r="E90" s="5"/>
      <c r="F90" s="5"/>
      <c r="G90" s="5"/>
      <c r="H90" s="5"/>
      <c r="I90" s="5" t="s">
        <v>68</v>
      </c>
      <c r="J90" s="5"/>
      <c r="K90" s="5"/>
      <c r="L90" s="5"/>
      <c r="M90" s="59" t="s">
        <v>69</v>
      </c>
      <c r="N90" s="59"/>
      <c r="O90" s="59"/>
      <c r="P90" s="59"/>
      <c r="Q90" s="5"/>
      <c r="R90" s="5"/>
      <c r="S90" s="5"/>
      <c r="T90" s="5"/>
      <c r="U90" s="5"/>
      <c r="V90" s="5"/>
      <c r="W90" s="60"/>
      <c r="X90" s="60"/>
      <c r="Y90" s="60"/>
    </row>
    <row r="91" spans="1:25" ht="10.5" customHeight="1">
      <c r="A91" s="21">
        <v>42873</v>
      </c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</sheetData>
  <sheetProtection/>
  <mergeCells count="99">
    <mergeCell ref="BF1:BI1"/>
    <mergeCell ref="A2:AX2"/>
    <mergeCell ref="A3:AX3"/>
    <mergeCell ref="B4:P4"/>
    <mergeCell ref="B5:P5"/>
    <mergeCell ref="A7:A14"/>
    <mergeCell ref="B7:B14"/>
    <mergeCell ref="C7:AE8"/>
    <mergeCell ref="AF7:AF14"/>
    <mergeCell ref="AG7:AG10"/>
    <mergeCell ref="AH7:AM9"/>
    <mergeCell ref="AN7:AS9"/>
    <mergeCell ref="AT7:AY9"/>
    <mergeCell ref="AZ7:BB9"/>
    <mergeCell ref="BC7:BE9"/>
    <mergeCell ref="BF7:BH9"/>
    <mergeCell ref="BI7:BI14"/>
    <mergeCell ref="C9:V9"/>
    <mergeCell ref="W9:AB9"/>
    <mergeCell ref="AC9:AE9"/>
    <mergeCell ref="C10:E10"/>
    <mergeCell ref="F10:I10"/>
    <mergeCell ref="J10:L10"/>
    <mergeCell ref="M10:P10"/>
    <mergeCell ref="Q10:S10"/>
    <mergeCell ref="T10:V10"/>
    <mergeCell ref="W10:Y10"/>
    <mergeCell ref="Z10:AB10"/>
    <mergeCell ref="AC10:AE10"/>
    <mergeCell ref="AH10:AI11"/>
    <mergeCell ref="AJ10:AJ14"/>
    <mergeCell ref="AK10:AK14"/>
    <mergeCell ref="AA11:AA14"/>
    <mergeCell ref="AB11:AB14"/>
    <mergeCell ref="AC11:AC14"/>
    <mergeCell ref="AD11:AD14"/>
    <mergeCell ref="AL10:AM11"/>
    <mergeCell ref="AN10:AO11"/>
    <mergeCell ref="AP10:AP14"/>
    <mergeCell ref="AQ10:AQ14"/>
    <mergeCell ref="AR10:AS11"/>
    <mergeCell ref="AT10:AU11"/>
    <mergeCell ref="AN12:AN14"/>
    <mergeCell ref="AO12:AO14"/>
    <mergeCell ref="AR12:AR14"/>
    <mergeCell ref="AS12:AS14"/>
    <mergeCell ref="AV10:AV14"/>
    <mergeCell ref="AW10:AW14"/>
    <mergeCell ref="AX10:AY11"/>
    <mergeCell ref="AZ10:AZ14"/>
    <mergeCell ref="BA10:BA14"/>
    <mergeCell ref="BB10:BB14"/>
    <mergeCell ref="BC10:BC14"/>
    <mergeCell ref="BD10:BD14"/>
    <mergeCell ref="BE10:BE14"/>
    <mergeCell ref="BF10:BF14"/>
    <mergeCell ref="BG10:BG14"/>
    <mergeCell ref="BH10:BH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X11:X14"/>
    <mergeCell ref="Y11:Y14"/>
    <mergeCell ref="Z11:Z14"/>
    <mergeCell ref="O11:O14"/>
    <mergeCell ref="P11:P14"/>
    <mergeCell ref="Q11:Q14"/>
    <mergeCell ref="R11:R14"/>
    <mergeCell ref="S11:S14"/>
    <mergeCell ref="T11:T14"/>
    <mergeCell ref="AU12:AU14"/>
    <mergeCell ref="AX12:AX14"/>
    <mergeCell ref="AY12:AY14"/>
    <mergeCell ref="B87:E87"/>
    <mergeCell ref="M87:P87"/>
    <mergeCell ref="AE11:AE14"/>
    <mergeCell ref="AG11:AG14"/>
    <mergeCell ref="AH12:AH14"/>
    <mergeCell ref="AI12:AI14"/>
    <mergeCell ref="AL12:AL14"/>
    <mergeCell ref="M88:P88"/>
    <mergeCell ref="B89:E89"/>
    <mergeCell ref="M89:P89"/>
    <mergeCell ref="M90:P90"/>
    <mergeCell ref="W90:Y90"/>
    <mergeCell ref="AT12:AT14"/>
    <mergeCell ref="AM12:AM14"/>
    <mergeCell ref="U11:U14"/>
    <mergeCell ref="V11:V14"/>
    <mergeCell ref="W11:W14"/>
  </mergeCells>
  <printOptions/>
  <pageMargins left="0.7" right="0.7" top="0.75" bottom="0.75" header="0.3" footer="0.3"/>
  <pageSetup fitToHeight="0" fitToWidth="2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User</cp:lastModifiedBy>
  <cp:lastPrinted>2017-07-04T06:59:51Z</cp:lastPrinted>
  <dcterms:created xsi:type="dcterms:W3CDTF">2007-07-27T06:36:16Z</dcterms:created>
  <dcterms:modified xsi:type="dcterms:W3CDTF">2017-07-04T07:10:53Z</dcterms:modified>
  <cp:category/>
  <cp:version/>
  <cp:contentType/>
  <cp:contentStatus/>
</cp:coreProperties>
</file>