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3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  <definedName name="_xlnm.Print_Area" localSheetId="0">'Приложение 1'!$A$1:$E$178</definedName>
  </definedNames>
  <calcPr fullCalcOnLoad="1"/>
</workbook>
</file>

<file path=xl/sharedStrings.xml><?xml version="1.0" encoding="utf-8"?>
<sst xmlns="http://schemas.openxmlformats.org/spreadsheetml/2006/main" count="654" uniqueCount="396">
  <si>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</si>
  <si>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</si>
  <si>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</si>
  <si>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</si>
  <si>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</si>
  <si>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</si>
  <si>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</si>
  <si>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</si>
  <si>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</si>
  <si>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</si>
  <si>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</si>
  <si>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</si>
  <si>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</si>
  <si>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</si>
  <si>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</si>
  <si>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</si>
  <si>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</si>
  <si>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</si>
  <si>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</si>
  <si>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</si>
  <si>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</si>
  <si>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</si>
  <si>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</si>
  <si>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</si>
  <si>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</si>
  <si>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</si>
  <si>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</si>
  <si>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</si>
  <si>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</si>
  <si>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</si>
  <si>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</si>
  <si>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</si>
  <si>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</si>
  <si>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</si>
  <si>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</si>
  <si>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</si>
  <si>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</si>
  <si>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</si>
  <si>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</si>
  <si>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</si>
  <si>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</si>
  <si>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</si>
  <si>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</si>
  <si>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</si>
  <si>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</si>
  <si>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</si>
  <si>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</si>
  <si>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</si>
  <si>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</si>
  <si>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</si>
  <si>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</si>
  <si>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</si>
  <si>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</si>
  <si>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</si>
  <si>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</si>
  <si>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</si>
  <si>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</si>
  <si>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</si>
  <si>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</si>
  <si>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</si>
  <si>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</si>
  <si>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</si>
  <si>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</si>
  <si>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</si>
  <si>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</si>
  <si>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</si>
  <si>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</si>
  <si>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</si>
  <si>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</si>
  <si>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</si>
  <si>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</si>
  <si>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</si>
  <si>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</si>
  <si>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</si>
  <si>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</si>
  <si>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</si>
  <si>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</si>
  <si>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</si>
  <si>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</si>
  <si>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</si>
  <si>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</si>
  <si>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</si>
  <si>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</si>
  <si>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</si>
  <si>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</si>
  <si>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</si>
  <si>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</si>
  <si>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</si>
  <si>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</si>
  <si>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</si>
  <si>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</si>
  <si>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</si>
  <si>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</si>
  <si>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</si>
  <si>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</si>
  <si>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</si>
  <si>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</si>
  <si>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</si>
  <si>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</si>
  <si>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</si>
  <si>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</si>
  <si>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</si>
  <si>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</si>
  <si>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</si>
  <si>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</si>
  <si>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</si>
  <si>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</si>
  <si>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</si>
  <si>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</si>
  <si>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</si>
  <si>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</si>
  <si>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</si>
  <si>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</si>
  <si>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</si>
  <si>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</si>
  <si>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</si>
  <si>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</si>
  <si>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</si>
  <si>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</si>
  <si>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</si>
  <si>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</si>
  <si>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</si>
  <si>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</si>
  <si>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</si>
  <si>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</si>
  <si>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</si>
  <si>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</si>
  <si>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</si>
  <si>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</si>
  <si>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</si>
  <si>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</si>
  <si>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</si>
  <si>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</si>
  <si>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</si>
  <si>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</si>
  <si>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</si>
  <si>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</si>
  <si>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</si>
  <si>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</si>
  <si>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</si>
  <si>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</si>
  <si>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</si>
  <si>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</si>
  <si>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</si>
  <si>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</si>
  <si>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</si>
  <si>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</si>
  <si>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</si>
  <si>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</si>
  <si>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</si>
  <si>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</si>
  <si>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</si>
  <si>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</si>
  <si>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</si>
  <si>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</si>
  <si>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</si>
  <si>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</si>
  <si>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</si>
  <si>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</si>
  <si>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</si>
  <si>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</si>
  <si>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</si>
  <si>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</si>
  <si>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</si>
  <si>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</si>
  <si>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</si>
  <si>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</si>
  <si>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</si>
  <si>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</si>
  <si>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</si>
  <si>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</si>
  <si>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</si>
  <si>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</si>
  <si>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</si>
  <si>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</si>
  <si>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</si>
  <si>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</si>
  <si>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</si>
  <si>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</si>
  <si>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</si>
  <si>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</si>
  <si>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</si>
  <si>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</si>
  <si>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</si>
  <si>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</si>
  <si>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</si>
  <si>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</si>
  <si>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</si>
  <si>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</si>
  <si>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</si>
  <si>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</si>
  <si>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</si>
  <si>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</si>
  <si>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</si>
  <si>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</si>
  <si>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</si>
  <si>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</si>
  <si>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</si>
  <si>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</si>
  <si>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</si>
  <si>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</si>
  <si>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</si>
  <si>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</si>
  <si>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</si>
  <si>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</si>
  <si>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</si>
  <si>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</si>
  <si>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</si>
  <si>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</si>
  <si>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</si>
  <si>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</si>
  <si>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</si>
  <si>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</si>
  <si>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</si>
  <si>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</si>
  <si>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</si>
  <si>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</si>
  <si>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</si>
  <si>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</si>
  <si>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</si>
  <si>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</si>
  <si>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</si>
  <si>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</si>
  <si>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</si>
  <si>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</si>
  <si>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</si>
  <si>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</si>
  <si>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</si>
  <si>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</si>
  <si>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</si>
  <si>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</si>
  <si>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</si>
  <si>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</si>
  <si>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</si>
  <si>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</si>
  <si>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</si>
  <si>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</si>
  <si>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</si>
  <si>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</si>
  <si>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</si>
  <si>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</si>
  <si>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</si>
  <si>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</si>
  <si>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</si>
  <si>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</si>
  <si>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</si>
  <si>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</si>
  <si>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</si>
  <si>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</si>
  <si>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</si>
  <si>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</si>
  <si>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</si>
  <si>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</si>
  <si>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</si>
  <si>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</si>
  <si>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</si>
  <si>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</si>
  <si>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</si>
  <si>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</si>
  <si>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</si>
  <si>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</si>
  <si>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Мероприятия в области информационно-коммуникационных технологий и связи</t>
  </si>
  <si>
    <t>Мероприятия в области строительства,архитектуры и градостроительства</t>
  </si>
  <si>
    <t>Мероприятия по землеустройству и землепользованию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</si>
  <si>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</si>
  <si>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</si>
  <si>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</si>
  <si>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</si>
  <si>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</si>
  <si>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</si>
  <si>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</si>
  <si>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</si>
  <si>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</si>
  <si>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</si>
  <si>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</si>
  <si>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Мероприятия в области жилищного хозяйства 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</si>
  <si>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</si>
  <si>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</si>
  <si>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</si>
  <si>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</si>
  <si>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</si>
  <si>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</si>
  <si>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</si>
  <si>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</si>
  <si>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</si>
  <si>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</si>
  <si>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</si>
  <si>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</si>
  <si>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</si>
  <si>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</si>
  <si>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</si>
  <si>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</si>
  <si>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Проведение мероприятий для детей и молодежи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</si>
  <si>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</si>
  <si>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Проведение мероприятий в области спорта и физической культуры</t>
  </si>
  <si>
    <t>Итого по муниципальной программе: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</si>
  <si>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</si>
  <si>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Мероприятия по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</si>
  <si>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</si>
  <si>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Мероприятия по повышению квалификации муниципальных служащих администрации Войсковицкого сельского поселения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</si>
  <si>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</si>
  <si>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</si>
  <si>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</si>
  <si>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</si>
  <si>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>Создание комфортных условий жизнедеятельности в сельской местности</t>
  </si>
  <si>
    <t>Итого по ведомственным целевым программам: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</si>
  <si>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</si>
  <si>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</si>
  <si>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1/2</t>
  </si>
  <si>
    <t>0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</si>
  <si>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</si>
  <si>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</si>
  <si>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Прочие мероприятия по благоустройству территории поселения (Депутатские ГМР)</t>
  </si>
  <si>
    <t>Прочие мероприятия по благоустройству территории поселения (Платные услуги)</t>
  </si>
  <si>
    <t>Капитальный ремонт объектов государственной (муниципальной) собственности (Средства областного бюджета)</t>
  </si>
  <si>
    <t>Проведение культурно-массовых мероприятий к праздничным и памятным датам МО</t>
  </si>
  <si>
    <t>Капитальный ремонт объектов государственной (муниципальной) собственности (Средства местного бюджета)</t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</si>
  <si>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</si>
  <si>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</si>
  <si>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 xml:space="preserve">Предприятие     ООО "Торус" </t>
  </si>
  <si>
    <t>Предприятие     АО "Племенная птицефабрика "Войсковицы"</t>
  </si>
  <si>
    <t>Муниципальное образование, адрес  МО Войсковицкое сельское поселение,188360, Ленинградская область, Гатчинский район, п.Войсковицы</t>
  </si>
  <si>
    <t>яйцо племенное</t>
  </si>
  <si>
    <t>тыс.шт</t>
  </si>
  <si>
    <t>бумага туалетная</t>
  </si>
  <si>
    <t>тыс.рул.</t>
  </si>
  <si>
    <t>скатерти и салфетки бумажные</t>
  </si>
  <si>
    <t>моющие средства</t>
  </si>
  <si>
    <t>Предприятие     АО  "Коммунальные системы Гатчинского района"</t>
  </si>
  <si>
    <t>Муниципальное образование, адрес  МО Войсковицкое сельское поселение,188360, Ленинградская область, Гатчинский район, п.Войсковицы, ул. Ростова, дом 21</t>
  </si>
  <si>
    <t>тыс.Гкал</t>
  </si>
  <si>
    <t>Протзведено пара, тепла, ГВС (тепловой энергии)</t>
  </si>
  <si>
    <t xml:space="preserve">Замена ламп накаливания на светодиодные аналоги в помещениях административного здания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</si>
  <si>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</si>
  <si>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</si>
  <si>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</si>
  <si>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</si>
  <si>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</si>
  <si>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</si>
  <si>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</si>
  <si>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</si>
  <si>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2.          Ведомственные целевые программы  </t>
  </si>
  <si>
    <t>Капитальный ремонт и ремонт асфальтобетонного покрытия автомобильной дороги общего пользования местного значения (д. Тяглино, ул.Центральная, участок от д. 90 (5 этап работ) (Средства областного бюджета)</t>
  </si>
  <si>
    <t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. (Средства областного бюджета)</t>
  </si>
  <si>
    <t>Софинансирование из местного бюджета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Отсыпка дорог щебнем:д. Рябизи, д.Тяглино, д. Карстолово.. Обустройство уличного освещения в д. Рябизи, д. Карстолово (Средства местного бюджета)</t>
  </si>
  <si>
    <t>Реализация мероприятий по борьбе с борщевиком Сосновского в рамках подпрограммы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</si>
  <si>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(Местный бюджет)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</si>
  <si>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(Районный бюджет)</t>
  </si>
  <si>
    <t>Строительство и реконструкция спортивных сооружений в рамках подпрограммы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</si>
  <si>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</si>
  <si>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</si>
  <si>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</si>
  <si>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</si>
  <si>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>Формирование комфортной среды на территории Войсковицкого сельского поселения Гатчинского муниципального района</t>
  </si>
  <si>
    <t>Муниципальное образование, адрес  МО Войсковицкое сельское поселение,188360, Ленинградская область, Гатчинский район, п.Войсковицы, Промзона 1, Участок 7</t>
  </si>
  <si>
    <t>Обеспечение выплат стимулирующего характера (Средства местного бюджета)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</si>
  <si>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(внебюдж.фонды)</t>
  </si>
  <si>
    <t>январь - июнь 2018 года</t>
  </si>
  <si>
    <t>январь -июнь 2018 года</t>
  </si>
  <si>
    <t>тыс.руб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</si>
  <si>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</si>
  <si>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Темп роста к соответствующему периоду предыдущего года, %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</si>
  <si>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</si>
  <si>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t>-</t>
  </si>
  <si>
    <t>17.22_ООО "Торус"</t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</si>
  <si>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</si>
  <si>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</si>
  <si>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</si>
  <si>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</si>
  <si>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</si>
  <si>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</si>
  <si>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 xml:space="preserve">8. Бюджет муниципального образования  Войсковицкое сельское поселение   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</si>
  <si>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</si>
  <si>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</si>
  <si>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 xml:space="preserve">  за 9 месяцев 2018 года</t>
  </si>
  <si>
    <t>9 месяцев 2018 г. отчет</t>
  </si>
  <si>
    <t>35.30 ООО "Северо-западная инжиниринговая компания"</t>
  </si>
  <si>
    <t>58/52</t>
  </si>
  <si>
    <t>96,7/93,5%</t>
  </si>
  <si>
    <t>Предприятие     АО "218 АРЗ" (по структурному подразделению Площадка №3)</t>
  </si>
  <si>
    <t>270/17</t>
  </si>
  <si>
    <t>93%/425%</t>
  </si>
  <si>
    <t>тыс. Гкал</t>
  </si>
  <si>
    <t>за 9 месяцев 2018 года</t>
  </si>
  <si>
    <t>Объем запланированных средств на  01.10.2018г.</t>
  </si>
  <si>
    <t>Софинансирование мероприятий по капитальному ремонту и ремонту асфальтобетонного покрытия автомобильной дороги общего пользования местного значения (д. Тяглино, ул.Центральная, участок от д. 90 (5 этап работ) (Средства местного бюджета)</t>
  </si>
  <si>
    <t>Мероприятия по реализации областного закона от 15.01.2018 № 3-оз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(Средства местного бюджета)-ремонт тротуаров и пешеходных дорожек пл.Манина</t>
  </si>
  <si>
    <t>Cофинансирование мероприятий по реализации областного закона от 15.01.2018 № 3-оз в рамках подпрограммы "Жилищно-коммунальное хозяйство, содержание автомобильных дорог и благоустройство территории Войсковицкого сельского поселения" (Средства местного бюджета)-ремонт тротуаров и пешеходных дорожек пл.Манина</t>
  </si>
  <si>
    <t>МБТ ГМР Капитальный ремонт и ремонт автомобильных дорог общего пользования местного значения-осуществление кап.вложений в объекты мун.собст.- закупка щебня (КЦ 32)</t>
  </si>
  <si>
    <t>(ОБ)Мероприятия по развитию общественной инфраструктуры- ремонт проезда к двор.тер. Б.Лес,(Деп.ЗАКС ЛО)(КЦ24)</t>
  </si>
  <si>
    <t>Субсидии на комплекс мероприятий по борьбе с борщевиком Сосновского. Площадь обработки -33,5 Га (Средства областного бюджета)</t>
  </si>
  <si>
    <t>Строительство и реконструкция спортивных сооружений- Бюджетные инвестиции в объекты капитального строительства государственной (муниципальной) собственности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</si>
  <si>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(средства Фед.бюджета)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</si>
  <si>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 (Средства областного бюджета)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</si>
  <si>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</si>
  <si>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Объем  выделенных средств в рамках программы на     01.10.2018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</si>
</sst>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_-* #,##0.00000_р_._-;\-* #,##0.00000_р_._-;_-* &quot;-&quot;?????_р_._-;_-@_-"/>
    <numFmt numFmtId="171" formatCode="_-* #,##0.000000_р_._-;\-* #,##0.000000_р_._-;_-* &quot;-&quot;?????_р_._-;_-@_-"/>
    <numFmt numFmtId="172" formatCode="_-* #,##0.0000_р_._-;\-* #,##0.0000_р_._-;_-* &quot;-&quot;?????_р_._-;_-@_-"/>
    <numFmt numFmtId="173" formatCode="_-* #,##0.000_р_._-;\-* #,##0.000_р_._-;_-* &quot;-&quot;?????_р_._-;_-@_-"/>
    <numFmt numFmtId="174" formatCode="_-* #,##0.00_р_._-;\-* #,##0.00_р_._-;_-* &quot;-&quot;?????_р_._-;_-@_-"/>
    <numFmt numFmtId="175" formatCode="0.0"/>
    <numFmt numFmtId="176" formatCode="0.000"/>
  </numFmts>
  <fonts count="68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0"/>
      <name val="Arial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color indexed="8"/>
      <name val="Times New Roman CYR"/>
      <family val="0"/>
    </font>
    <font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sz val="9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16" fontId="7" fillId="0" borderId="11" xfId="0" applyNumberFormat="1" applyFont="1" applyBorder="1" applyAlignment="1">
      <alignment horizontal="left" vertical="center" wrapText="1" indent="1"/>
    </xf>
    <xf numFmtId="1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left" vertical="center" wrapText="1" indent="1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43" fontId="19" fillId="33" borderId="21" xfId="0" applyNumberFormat="1" applyFont="1" applyFill="1" applyBorder="1" applyAlignment="1">
      <alignment horizontal="center" vertical="center" readingOrder="2"/>
    </xf>
    <xf numFmtId="0" fontId="23" fillId="0" borderId="22" xfId="0" applyFont="1" applyBorder="1" applyAlignment="1">
      <alignment horizontal="center" vertical="center" wrapText="1"/>
    </xf>
    <xf numFmtId="43" fontId="25" fillId="33" borderId="11" xfId="0" applyNumberFormat="1" applyFont="1" applyFill="1" applyBorder="1" applyAlignment="1">
      <alignment horizontal="center" vertical="center" readingOrder="2"/>
    </xf>
    <xf numFmtId="0" fontId="26" fillId="34" borderId="19" xfId="52" applyFont="1" applyFill="1" applyBorder="1" applyAlignment="1">
      <alignment horizontal="center" vertical="center" wrapText="1"/>
      <protection/>
    </xf>
    <xf numFmtId="43" fontId="25" fillId="33" borderId="23" xfId="0" applyNumberFormat="1" applyFont="1" applyFill="1" applyBorder="1" applyAlignment="1">
      <alignment horizontal="center" vertical="center" readingOrder="2"/>
    </xf>
    <xf numFmtId="0" fontId="26" fillId="34" borderId="24" xfId="52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43" fontId="26" fillId="34" borderId="11" xfId="52" applyNumberFormat="1" applyFont="1" applyFill="1" applyBorder="1" applyAlignment="1">
      <alignment horizontal="right" vertical="center" readingOrder="2"/>
      <protection/>
    </xf>
    <xf numFmtId="43" fontId="25" fillId="33" borderId="25" xfId="0" applyNumberFormat="1" applyFont="1" applyFill="1" applyBorder="1" applyAlignment="1">
      <alignment horizontal="center" vertical="center" readingOrder="2"/>
    </xf>
    <xf numFmtId="0" fontId="26" fillId="34" borderId="26" xfId="52" applyFont="1" applyFill="1" applyBorder="1" applyAlignment="1">
      <alignment horizontal="center" vertical="center" wrapText="1"/>
      <protection/>
    </xf>
    <xf numFmtId="43" fontId="26" fillId="34" borderId="11" xfId="52" applyNumberFormat="1" applyFont="1" applyFill="1" applyBorder="1" applyAlignment="1">
      <alignment horizontal="center" vertical="center" readingOrder="2"/>
      <protection/>
    </xf>
    <xf numFmtId="43" fontId="26" fillId="34" borderId="27" xfId="52" applyNumberFormat="1" applyFont="1" applyFill="1" applyBorder="1" applyAlignment="1">
      <alignment horizontal="center" vertical="center" readingOrder="2"/>
      <protection/>
    </xf>
    <xf numFmtId="0" fontId="26" fillId="34" borderId="28" xfId="52" applyFont="1" applyFill="1" applyBorder="1" applyAlignment="1">
      <alignment horizontal="center" vertical="center" wrapText="1"/>
      <protection/>
    </xf>
    <xf numFmtId="49" fontId="24" fillId="34" borderId="29" xfId="0" applyNumberFormat="1" applyFont="1" applyFill="1" applyBorder="1" applyAlignment="1">
      <alignment horizontal="center" vertical="center" wrapText="1"/>
    </xf>
    <xf numFmtId="43" fontId="24" fillId="34" borderId="23" xfId="52" applyNumberFormat="1" applyFont="1" applyFill="1" applyBorder="1" applyAlignment="1">
      <alignment horizontal="center" vertical="center" readingOrder="2"/>
      <protection/>
    </xf>
    <xf numFmtId="0" fontId="23" fillId="0" borderId="24" xfId="0" applyFont="1" applyBorder="1" applyAlignment="1">
      <alignment horizontal="center" vertical="center" wrapText="1"/>
    </xf>
    <xf numFmtId="49" fontId="24" fillId="34" borderId="18" xfId="0" applyNumberFormat="1" applyFont="1" applyFill="1" applyBorder="1" applyAlignment="1">
      <alignment horizontal="center" vertical="center" wrapText="1"/>
    </xf>
    <xf numFmtId="0" fontId="19" fillId="33" borderId="30" xfId="0" applyNumberFormat="1" applyFont="1" applyFill="1" applyBorder="1" applyAlignment="1">
      <alignment horizontal="center" vertical="center" wrapText="1"/>
    </xf>
    <xf numFmtId="43" fontId="24" fillId="34" borderId="30" xfId="52" applyNumberFormat="1" applyFont="1" applyFill="1" applyBorder="1" applyAlignment="1">
      <alignment horizontal="center" vertical="center" readingOrder="2"/>
      <protection/>
    </xf>
    <xf numFmtId="0" fontId="23" fillId="0" borderId="10" xfId="0" applyFont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43" fontId="19" fillId="33" borderId="30" xfId="0" applyNumberFormat="1" applyFont="1" applyFill="1" applyBorder="1" applyAlignment="1">
      <alignment horizontal="center" vertical="center" readingOrder="2"/>
    </xf>
    <xf numFmtId="0" fontId="23" fillId="0" borderId="10" xfId="0" applyFont="1" applyBorder="1" applyAlignment="1">
      <alignment horizontal="center" vertical="center" wrapText="1"/>
    </xf>
    <xf numFmtId="49" fontId="24" fillId="34" borderId="31" xfId="0" applyNumberFormat="1" applyFont="1" applyFill="1" applyBorder="1" applyAlignment="1">
      <alignment horizontal="center" vertical="center" wrapText="1"/>
    </xf>
    <xf numFmtId="0" fontId="26" fillId="34" borderId="32" xfId="52" applyFont="1" applyFill="1" applyBorder="1" applyAlignment="1">
      <alignment horizontal="center" vertical="center" wrapText="1"/>
      <protection/>
    </xf>
    <xf numFmtId="43" fontId="25" fillId="33" borderId="33" xfId="0" applyNumberFormat="1" applyFont="1" applyFill="1" applyBorder="1" applyAlignment="1">
      <alignment horizontal="center" vertical="center" readingOrder="2"/>
    </xf>
    <xf numFmtId="0" fontId="28" fillId="0" borderId="28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left" vertical="center"/>
    </xf>
    <xf numFmtId="43" fontId="20" fillId="33" borderId="30" xfId="0" applyNumberFormat="1" applyFont="1" applyFill="1" applyBorder="1" applyAlignment="1">
      <alignment vertical="top" wrapText="1"/>
    </xf>
    <xf numFmtId="43" fontId="19" fillId="33" borderId="33" xfId="0" applyNumberFormat="1" applyFont="1" applyFill="1" applyBorder="1" applyAlignment="1">
      <alignment horizontal="center" vertical="center" readingOrder="2"/>
    </xf>
    <xf numFmtId="3" fontId="7" fillId="34" borderId="11" xfId="0" applyNumberFormat="1" applyFont="1" applyFill="1" applyBorder="1" applyAlignment="1">
      <alignment horizontal="center" vertical="center"/>
    </xf>
    <xf numFmtId="168" fontId="7" fillId="34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168" fontId="5" fillId="0" borderId="2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8" fontId="5" fillId="0" borderId="26" xfId="0" applyNumberFormat="1" applyFont="1" applyFill="1" applyBorder="1" applyAlignment="1">
      <alignment horizontal="center" vertical="center"/>
    </xf>
    <xf numFmtId="168" fontId="5" fillId="0" borderId="28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169" fontId="7" fillId="0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24" fillId="34" borderId="35" xfId="52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4" borderId="36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16" fontId="5" fillId="34" borderId="37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16" fontId="5" fillId="34" borderId="38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175" fontId="5" fillId="0" borderId="25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wrapText="1"/>
    </xf>
    <xf numFmtId="0" fontId="5" fillId="36" borderId="21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68" fontId="5" fillId="0" borderId="22" xfId="0" applyNumberFormat="1" applyFont="1" applyFill="1" applyBorder="1" applyAlignment="1">
      <alignment horizontal="center" vertical="center"/>
    </xf>
    <xf numFmtId="0" fontId="3" fillId="36" borderId="11" xfId="53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>
      <alignment horizontal="center" vertical="center"/>
    </xf>
    <xf numFmtId="168" fontId="5" fillId="0" borderId="19" xfId="0" applyNumberFormat="1" applyFont="1" applyFill="1" applyBorder="1" applyAlignment="1">
      <alignment horizontal="center" vertical="center"/>
    </xf>
    <xf numFmtId="168" fontId="5" fillId="0" borderId="19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6" borderId="37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3" fillId="0" borderId="11" xfId="53" applyFont="1" applyFill="1" applyBorder="1" applyAlignment="1" applyProtection="1">
      <alignment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3" fillId="36" borderId="25" xfId="53" applyFont="1" applyFill="1" applyBorder="1" applyAlignment="1" applyProtection="1">
      <alignment horizontal="left" vertical="center" wrapText="1"/>
      <protection/>
    </xf>
    <xf numFmtId="0" fontId="5" fillId="36" borderId="25" xfId="0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wrapText="1"/>
    </xf>
    <xf numFmtId="0" fontId="5" fillId="36" borderId="33" xfId="0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36" borderId="38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168" fontId="5" fillId="0" borderId="26" xfId="0" applyNumberFormat="1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left" vertical="center" wrapText="1"/>
    </xf>
    <xf numFmtId="0" fontId="5" fillId="36" borderId="27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36" borderId="39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68" fontId="5" fillId="0" borderId="22" xfId="0" applyNumberFormat="1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vertical="center" wrapText="1"/>
    </xf>
    <xf numFmtId="0" fontId="5" fillId="36" borderId="27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/>
    </xf>
    <xf numFmtId="168" fontId="5" fillId="0" borderId="41" xfId="0" applyNumberFormat="1" applyFont="1" applyFill="1" applyBorder="1" applyAlignment="1">
      <alignment horizontal="center" vertical="center"/>
    </xf>
    <xf numFmtId="0" fontId="3" fillId="36" borderId="33" xfId="53" applyFont="1" applyFill="1" applyBorder="1" applyAlignment="1" applyProtection="1">
      <alignment vertical="center" wrapText="1"/>
      <protection/>
    </xf>
    <xf numFmtId="0" fontId="5" fillId="0" borderId="33" xfId="0" applyFont="1" applyFill="1" applyBorder="1" applyAlignment="1">
      <alignment horizontal="center" vertical="center"/>
    </xf>
    <xf numFmtId="0" fontId="3" fillId="36" borderId="11" xfId="53" applyFont="1" applyFill="1" applyBorder="1" applyAlignment="1" applyProtection="1">
      <alignment vertical="center" wrapText="1"/>
      <protection/>
    </xf>
    <xf numFmtId="0" fontId="5" fillId="35" borderId="0" xfId="0" applyFont="1" applyFill="1" applyAlignment="1">
      <alignment vertical="center"/>
    </xf>
    <xf numFmtId="0" fontId="5" fillId="36" borderId="37" xfId="0" applyFont="1" applyFill="1" applyBorder="1" applyAlignment="1">
      <alignment horizontal="center" vertical="top"/>
    </xf>
    <xf numFmtId="0" fontId="5" fillId="36" borderId="25" xfId="0" applyFont="1" applyFill="1" applyBorder="1" applyAlignment="1">
      <alignment wrapText="1"/>
    </xf>
    <xf numFmtId="0" fontId="5" fillId="34" borderId="21" xfId="0" applyFont="1" applyFill="1" applyBorder="1" applyAlignment="1">
      <alignment wrapText="1"/>
    </xf>
    <xf numFmtId="0" fontId="5" fillId="34" borderId="21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wrapText="1"/>
    </xf>
    <xf numFmtId="0" fontId="5" fillId="34" borderId="2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wrapText="1"/>
    </xf>
    <xf numFmtId="4" fontId="33" fillId="0" borderId="21" xfId="0" applyNumberFormat="1" applyFont="1" applyFill="1" applyBorder="1" applyAlignment="1">
      <alignment horizontal="center"/>
    </xf>
    <xf numFmtId="168" fontId="33" fillId="0" borderId="22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wrapText="1"/>
    </xf>
    <xf numFmtId="4" fontId="33" fillId="0" borderId="11" xfId="0" applyNumberFormat="1" applyFont="1" applyFill="1" applyBorder="1" applyAlignment="1">
      <alignment horizontal="center"/>
    </xf>
    <xf numFmtId="168" fontId="33" fillId="0" borderId="19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center"/>
    </xf>
    <xf numFmtId="0" fontId="3" fillId="0" borderId="11" xfId="55" applyFont="1" applyFill="1" applyBorder="1" applyAlignment="1" applyProtection="1">
      <alignment wrapText="1"/>
      <protection/>
    </xf>
    <xf numFmtId="0" fontId="3" fillId="0" borderId="11" xfId="54" applyFont="1" applyFill="1" applyBorder="1" applyAlignment="1" applyProtection="1">
      <alignment wrapText="1"/>
      <protection/>
    </xf>
    <xf numFmtId="2" fontId="33" fillId="0" borderId="11" xfId="0" applyNumberFormat="1" applyFont="1" applyFill="1" applyBorder="1" applyAlignment="1">
      <alignment horizontal="center" vertical="center"/>
    </xf>
    <xf numFmtId="168" fontId="33" fillId="0" borderId="19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/>
    </xf>
    <xf numFmtId="0" fontId="3" fillId="0" borderId="11" xfId="55" applyFont="1" applyFill="1" applyBorder="1" applyAlignment="1" applyProtection="1">
      <alignment horizontal="left" wrapText="1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>
      <alignment/>
    </xf>
    <xf numFmtId="0" fontId="5" fillId="36" borderId="11" xfId="0" applyFont="1" applyFill="1" applyBorder="1" applyAlignment="1">
      <alignment wrapText="1"/>
    </xf>
    <xf numFmtId="49" fontId="5" fillId="0" borderId="33" xfId="0" applyNumberFormat="1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top"/>
    </xf>
    <xf numFmtId="0" fontId="5" fillId="36" borderId="36" xfId="0" applyFont="1" applyFill="1" applyBorder="1" applyAlignment="1">
      <alignment horizontal="center" vertical="top"/>
    </xf>
    <xf numFmtId="0" fontId="5" fillId="36" borderId="30" xfId="0" applyFont="1" applyFill="1" applyBorder="1" applyAlignment="1">
      <alignment horizontal="left" vertical="top" wrapText="1"/>
    </xf>
    <xf numFmtId="0" fontId="5" fillId="36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wrapText="1"/>
    </xf>
    <xf numFmtId="0" fontId="6" fillId="36" borderId="43" xfId="0" applyFont="1" applyFill="1" applyBorder="1" applyAlignment="1">
      <alignment horizontal="center" wrapText="1"/>
    </xf>
    <xf numFmtId="0" fontId="5" fillId="36" borderId="37" xfId="0" applyFont="1" applyFill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 vertical="top"/>
    </xf>
    <xf numFmtId="0" fontId="5" fillId="36" borderId="44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vertical="center" wrapText="1"/>
    </xf>
    <xf numFmtId="0" fontId="5" fillId="36" borderId="37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36" borderId="21" xfId="0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26" fillId="34" borderId="11" xfId="0" applyNumberFormat="1" applyFont="1" applyFill="1" applyBorder="1" applyAlignment="1">
      <alignment horizontal="center" vertical="center" wrapText="1"/>
    </xf>
    <xf numFmtId="0" fontId="26" fillId="34" borderId="45" xfId="52" applyFont="1" applyFill="1" applyBorder="1" applyAlignment="1">
      <alignment horizontal="center" vertical="center" wrapText="1"/>
      <protection/>
    </xf>
    <xf numFmtId="0" fontId="26" fillId="34" borderId="45" xfId="52" applyFont="1" applyFill="1" applyBorder="1" applyAlignment="1">
      <alignment vertical="center" wrapText="1"/>
      <protection/>
    </xf>
    <xf numFmtId="43" fontId="26" fillId="0" borderId="11" xfId="0" applyNumberFormat="1" applyFont="1" applyFill="1" applyBorder="1" applyAlignment="1">
      <alignment horizontal="center" vertical="center" wrapText="1"/>
    </xf>
    <xf numFmtId="0" fontId="26" fillId="34" borderId="19" xfId="52" applyFont="1" applyFill="1" applyBorder="1" applyAlignment="1">
      <alignment vertical="center" wrapText="1"/>
      <protection/>
    </xf>
    <xf numFmtId="0" fontId="26" fillId="35" borderId="19" xfId="52" applyFont="1" applyFill="1" applyBorder="1" applyAlignment="1">
      <alignment vertical="center" wrapText="1"/>
      <protection/>
    </xf>
    <xf numFmtId="43" fontId="26" fillId="34" borderId="11" xfId="52" applyNumberFormat="1" applyFont="1" applyFill="1" applyBorder="1" applyAlignment="1">
      <alignment horizontal="right" vertical="center" wrapText="1"/>
      <protection/>
    </xf>
    <xf numFmtId="2" fontId="26" fillId="34" borderId="11" xfId="0" applyNumberFormat="1" applyFont="1" applyFill="1" applyBorder="1" applyAlignment="1">
      <alignment horizontal="center" vertical="center" wrapText="1"/>
    </xf>
    <xf numFmtId="43" fontId="26" fillId="34" borderId="43" xfId="52" applyNumberFormat="1" applyFont="1" applyFill="1" applyBorder="1" applyAlignment="1">
      <alignment horizontal="center" vertical="center" readingOrder="2"/>
      <protection/>
    </xf>
    <xf numFmtId="0" fontId="26" fillId="34" borderId="46" xfId="52" applyFont="1" applyFill="1" applyBorder="1" applyAlignment="1">
      <alignment vertical="center" wrapText="1"/>
      <protection/>
    </xf>
    <xf numFmtId="43" fontId="26" fillId="0" borderId="43" xfId="0" applyNumberFormat="1" applyFont="1" applyFill="1" applyBorder="1" applyAlignment="1">
      <alignment horizontal="center" vertical="center" wrapText="1"/>
    </xf>
    <xf numFmtId="0" fontId="24" fillId="34" borderId="19" xfId="52" applyFont="1" applyFill="1" applyBorder="1" applyAlignment="1">
      <alignment vertical="center" wrapText="1"/>
      <protection/>
    </xf>
    <xf numFmtId="0" fontId="19" fillId="33" borderId="23" xfId="0" applyNumberFormat="1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6" fillId="36" borderId="48" xfId="0" applyFont="1" applyFill="1" applyBorder="1" applyAlignment="1">
      <alignment horizontal="center" wrapText="1"/>
    </xf>
    <xf numFmtId="0" fontId="21" fillId="34" borderId="43" xfId="0" applyFont="1" applyFill="1" applyBorder="1" applyAlignment="1">
      <alignment horizontal="left" wrapText="1"/>
    </xf>
    <xf numFmtId="0" fontId="21" fillId="34" borderId="49" xfId="0" applyFont="1" applyFill="1" applyBorder="1" applyAlignment="1">
      <alignment horizontal="left" wrapText="1"/>
    </xf>
    <xf numFmtId="0" fontId="21" fillId="34" borderId="50" xfId="0" applyFont="1" applyFill="1" applyBorder="1" applyAlignment="1">
      <alignment horizontal="left" wrapText="1"/>
    </xf>
    <xf numFmtId="0" fontId="5" fillId="34" borderId="43" xfId="0" applyFont="1" applyFill="1" applyBorder="1" applyAlignment="1">
      <alignment horizontal="left" wrapText="1"/>
    </xf>
    <xf numFmtId="0" fontId="5" fillId="34" borderId="49" xfId="0" applyFont="1" applyFill="1" applyBorder="1" applyAlignment="1">
      <alignment horizontal="left" wrapText="1"/>
    </xf>
    <xf numFmtId="0" fontId="5" fillId="34" borderId="45" xfId="0" applyFont="1" applyFill="1" applyBorder="1" applyAlignment="1">
      <alignment horizontal="left" wrapText="1"/>
    </xf>
    <xf numFmtId="0" fontId="6" fillId="36" borderId="42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6" fillId="36" borderId="5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justify"/>
    </xf>
    <xf numFmtId="0" fontId="21" fillId="0" borderId="19" xfId="0" applyFont="1" applyFill="1" applyBorder="1" applyAlignment="1">
      <alignment horizontal="left" vertical="justify"/>
    </xf>
    <xf numFmtId="0" fontId="6" fillId="36" borderId="30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/>
    </xf>
    <xf numFmtId="0" fontId="5" fillId="36" borderId="37" xfId="0" applyFont="1" applyFill="1" applyBorder="1" applyAlignment="1">
      <alignment horizontal="center" vertical="top"/>
    </xf>
    <xf numFmtId="0" fontId="5" fillId="36" borderId="51" xfId="0" applyFont="1" applyFill="1" applyBorder="1" applyAlignment="1">
      <alignment horizontal="center" vertical="top"/>
    </xf>
    <xf numFmtId="0" fontId="5" fillId="36" borderId="42" xfId="0" applyFont="1" applyFill="1" applyBorder="1" applyAlignment="1">
      <alignment horizontal="center"/>
    </xf>
    <xf numFmtId="0" fontId="8" fillId="35" borderId="0" xfId="0" applyFont="1" applyFill="1" applyAlignment="1">
      <alignment horizontal="right" vertical="center"/>
    </xf>
    <xf numFmtId="0" fontId="29" fillId="35" borderId="0" xfId="0" applyFont="1" applyFill="1" applyAlignment="1">
      <alignment horizontal="center"/>
    </xf>
    <xf numFmtId="0" fontId="29" fillId="35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2" fillId="34" borderId="52" xfId="0" applyFont="1" applyFill="1" applyBorder="1" applyAlignment="1">
      <alignment horizontal="center" vertical="center" wrapText="1"/>
    </xf>
    <xf numFmtId="0" fontId="32" fillId="34" borderId="53" xfId="0" applyFont="1" applyFill="1" applyBorder="1" applyAlignment="1">
      <alignment horizontal="center" vertical="center" wrapText="1"/>
    </xf>
    <xf numFmtId="49" fontId="6" fillId="34" borderId="54" xfId="0" applyNumberFormat="1" applyFont="1" applyFill="1" applyBorder="1" applyAlignment="1">
      <alignment horizontal="center" vertical="center" wrapText="1"/>
    </xf>
    <xf numFmtId="49" fontId="6" fillId="34" borderId="55" xfId="0" applyNumberFormat="1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 vertical="top"/>
    </xf>
    <xf numFmtId="0" fontId="6" fillId="34" borderId="60" xfId="0" applyFont="1" applyFill="1" applyBorder="1" applyAlignment="1">
      <alignment horizontal="center" wrapText="1"/>
    </xf>
    <xf numFmtId="0" fontId="6" fillId="34" borderId="6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48" xfId="0" applyFont="1" applyFill="1" applyBorder="1" applyAlignment="1">
      <alignment horizontal="center" wrapText="1"/>
    </xf>
    <xf numFmtId="0" fontId="6" fillId="34" borderId="62" xfId="0" applyFont="1" applyFill="1" applyBorder="1" applyAlignment="1">
      <alignment horizontal="center" wrapText="1"/>
    </xf>
    <xf numFmtId="0" fontId="6" fillId="34" borderId="63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wrapText="1"/>
    </xf>
    <xf numFmtId="0" fontId="21" fillId="36" borderId="11" xfId="0" applyFont="1" applyFill="1" applyBorder="1" applyAlignment="1">
      <alignment horizontal="left" wrapText="1"/>
    </xf>
    <xf numFmtId="0" fontId="21" fillId="36" borderId="19" xfId="0" applyFont="1" applyFill="1" applyBorder="1" applyAlignment="1">
      <alignment horizontal="left" wrapText="1"/>
    </xf>
    <xf numFmtId="0" fontId="5" fillId="36" borderId="38" xfId="0" applyFont="1" applyFill="1" applyBorder="1" applyAlignment="1">
      <alignment horizontal="center" vertical="top"/>
    </xf>
    <xf numFmtId="0" fontId="6" fillId="36" borderId="59" xfId="0" applyFont="1" applyFill="1" applyBorder="1" applyAlignment="1">
      <alignment horizontal="center" wrapText="1"/>
    </xf>
    <xf numFmtId="0" fontId="6" fillId="36" borderId="65" xfId="0" applyFont="1" applyFill="1" applyBorder="1" applyAlignment="1">
      <alignment horizontal="center" wrapText="1"/>
    </xf>
    <xf numFmtId="0" fontId="6" fillId="36" borderId="53" xfId="0" applyFont="1" applyFill="1" applyBorder="1" applyAlignment="1">
      <alignment horizontal="center" wrapText="1"/>
    </xf>
    <xf numFmtId="0" fontId="5" fillId="36" borderId="31" xfId="0" applyFont="1" applyFill="1" applyBorder="1" applyAlignment="1">
      <alignment horizontal="center" vertical="top"/>
    </xf>
    <xf numFmtId="0" fontId="5" fillId="36" borderId="35" xfId="0" applyFont="1" applyFill="1" applyBorder="1" applyAlignment="1">
      <alignment horizontal="center" vertical="top"/>
    </xf>
    <xf numFmtId="0" fontId="5" fillId="36" borderId="36" xfId="0" applyFont="1" applyFill="1" applyBorder="1" applyAlignment="1">
      <alignment horizontal="center" vertical="top"/>
    </xf>
    <xf numFmtId="0" fontId="5" fillId="36" borderId="40" xfId="0" applyFont="1" applyFill="1" applyBorder="1" applyAlignment="1">
      <alignment horizontal="center" vertical="top"/>
    </xf>
    <xf numFmtId="0" fontId="5" fillId="36" borderId="29" xfId="0" applyFont="1" applyFill="1" applyBorder="1" applyAlignment="1">
      <alignment horizontal="center" vertical="top"/>
    </xf>
    <xf numFmtId="0" fontId="6" fillId="36" borderId="60" xfId="0" applyFont="1" applyFill="1" applyBorder="1" applyAlignment="1">
      <alignment horizontal="center" vertical="center" wrapText="1"/>
    </xf>
    <xf numFmtId="0" fontId="6" fillId="36" borderId="6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left" wrapText="1"/>
    </xf>
    <xf numFmtId="0" fontId="6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 wrapText="1"/>
    </xf>
    <xf numFmtId="0" fontId="8" fillId="34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6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24" fillId="34" borderId="40" xfId="52" applyFont="1" applyFill="1" applyBorder="1" applyAlignment="1">
      <alignment horizontal="center" vertical="center" wrapText="1"/>
      <protection/>
    </xf>
    <xf numFmtId="0" fontId="24" fillId="34" borderId="35" xfId="52" applyFont="1" applyFill="1" applyBorder="1" applyAlignment="1">
      <alignment horizontal="center" vertical="center" wrapText="1"/>
      <protection/>
    </xf>
    <xf numFmtId="0" fontId="24" fillId="34" borderId="29" xfId="52" applyFont="1" applyFill="1" applyBorder="1" applyAlignment="1">
      <alignment horizontal="center" vertical="center" wrapText="1"/>
      <protection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4" fillId="34" borderId="60" xfId="52" applyFont="1" applyFill="1" applyBorder="1" applyAlignment="1">
      <alignment horizontal="center" vertical="center" wrapText="1"/>
      <protection/>
    </xf>
    <xf numFmtId="0" fontId="24" fillId="34" borderId="61" xfId="52" applyFont="1" applyFill="1" applyBorder="1" applyAlignment="1">
      <alignment horizontal="center" vertical="center" wrapText="1"/>
      <protection/>
    </xf>
    <xf numFmtId="0" fontId="19" fillId="33" borderId="60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 indent="4"/>
    </xf>
    <xf numFmtId="0" fontId="19" fillId="33" borderId="30" xfId="0" applyFont="1" applyFill="1" applyBorder="1" applyAlignment="1">
      <alignment horizontal="left" vertical="center" wrapText="1" indent="4"/>
    </xf>
    <xf numFmtId="0" fontId="18" fillId="0" borderId="0" xfId="0" applyFont="1" applyAlignment="1">
      <alignment horizont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9" fillId="33" borderId="62" xfId="0" applyFont="1" applyFill="1" applyBorder="1" applyAlignment="1">
      <alignment horizontal="center" vertical="center" wrapText="1"/>
    </xf>
    <xf numFmtId="0" fontId="19" fillId="33" borderId="63" xfId="0" applyFont="1" applyFill="1" applyBorder="1" applyAlignment="1">
      <alignment horizontal="center" vertical="center" wrapText="1"/>
    </xf>
    <xf numFmtId="0" fontId="19" fillId="33" borderId="70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24" fillId="34" borderId="31" xfId="52" applyFont="1" applyFill="1" applyBorder="1" applyAlignment="1">
      <alignment horizontal="center" vertical="center" wrapText="1"/>
      <protection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view="pageBreakPreview" zoomScale="60" zoomScaleNormal="130" zoomScalePageLayoutView="0" workbookViewId="0" topLeftCell="A1">
      <selection activeCell="E100" sqref="E100"/>
    </sheetView>
  </sheetViews>
  <sheetFormatPr defaultColWidth="8.875" defaultRowHeight="12.75"/>
  <cols>
    <col min="1" max="1" width="5.00390625" style="111" customWidth="1"/>
    <col min="2" max="2" width="48.75390625" style="110" customWidth="1"/>
    <col min="3" max="3" width="14.75390625" style="111" customWidth="1"/>
    <col min="4" max="4" width="13.00390625" style="112" customWidth="1"/>
    <col min="5" max="5" width="11.625" style="112" customWidth="1"/>
    <col min="6" max="16384" width="8.875" style="110" customWidth="1"/>
  </cols>
  <sheetData>
    <row r="1" spans="1:5" ht="13.5" customHeight="1">
      <c r="A1" s="279" t="s">
        <v>81</v>
      </c>
      <c r="B1" s="279"/>
      <c r="C1" s="279"/>
      <c r="D1" s="279"/>
      <c r="E1" s="279"/>
    </row>
    <row r="2" spans="1:5" ht="17.25" customHeight="1">
      <c r="A2" s="280" t="s">
        <v>48</v>
      </c>
      <c r="B2" s="280"/>
      <c r="C2" s="280"/>
      <c r="D2" s="280"/>
      <c r="E2" s="280"/>
    </row>
    <row r="3" spans="1:5" ht="20.25">
      <c r="A3" s="281" t="s">
        <v>360</v>
      </c>
      <c r="B3" s="281"/>
      <c r="C3" s="281"/>
      <c r="D3" s="281"/>
      <c r="E3" s="281"/>
    </row>
    <row r="4" spans="1:5" ht="15" customHeight="1">
      <c r="A4" s="282" t="s">
        <v>374</v>
      </c>
      <c r="B4" s="282"/>
      <c r="C4" s="282"/>
      <c r="D4" s="282"/>
      <c r="E4" s="282"/>
    </row>
    <row r="5" ht="8.25" customHeight="1" thickBot="1"/>
    <row r="6" spans="1:5" ht="24" customHeight="1">
      <c r="A6" s="285" t="s">
        <v>0</v>
      </c>
      <c r="B6" s="287" t="s">
        <v>1</v>
      </c>
      <c r="C6" s="289" t="s">
        <v>82</v>
      </c>
      <c r="D6" s="291" t="s">
        <v>375</v>
      </c>
      <c r="E6" s="283" t="s">
        <v>361</v>
      </c>
    </row>
    <row r="7" spans="1:5" ht="30" customHeight="1" thickBot="1">
      <c r="A7" s="286"/>
      <c r="B7" s="288"/>
      <c r="C7" s="290"/>
      <c r="D7" s="292"/>
      <c r="E7" s="284"/>
    </row>
    <row r="8" spans="1:5" ht="15" customHeight="1" thickBot="1">
      <c r="A8" s="294" t="s">
        <v>83</v>
      </c>
      <c r="B8" s="295"/>
      <c r="C8" s="295"/>
      <c r="D8" s="296"/>
      <c r="E8" s="297"/>
    </row>
    <row r="9" spans="1:5" ht="25.5">
      <c r="A9" s="113" t="s">
        <v>2</v>
      </c>
      <c r="B9" s="114" t="s">
        <v>168</v>
      </c>
      <c r="C9" s="115" t="s">
        <v>3</v>
      </c>
      <c r="D9" s="116">
        <v>6707</v>
      </c>
      <c r="E9" s="95">
        <v>0.9822788517867604</v>
      </c>
    </row>
    <row r="10" spans="1:5" ht="12.75">
      <c r="A10" s="117" t="s">
        <v>4</v>
      </c>
      <c r="B10" s="118" t="s">
        <v>193</v>
      </c>
      <c r="C10" s="82" t="s">
        <v>3</v>
      </c>
      <c r="D10" s="119">
        <v>38</v>
      </c>
      <c r="E10" s="95">
        <v>1.6521739130434783</v>
      </c>
    </row>
    <row r="11" spans="1:5" ht="12.75">
      <c r="A11" s="117" t="s">
        <v>5</v>
      </c>
      <c r="B11" s="118" t="s">
        <v>84</v>
      </c>
      <c r="C11" s="82" t="s">
        <v>3</v>
      </c>
      <c r="D11" s="119">
        <v>46</v>
      </c>
      <c r="E11" s="95">
        <v>0.92</v>
      </c>
    </row>
    <row r="12" spans="1:5" ht="12.75">
      <c r="A12" s="117" t="s">
        <v>56</v>
      </c>
      <c r="B12" s="118" t="s">
        <v>166</v>
      </c>
      <c r="C12" s="82" t="s">
        <v>3</v>
      </c>
      <c r="D12" s="119">
        <v>-102</v>
      </c>
      <c r="E12" s="95">
        <v>0.9622641509433962</v>
      </c>
    </row>
    <row r="13" spans="1:5" ht="12.75">
      <c r="A13" s="120" t="s">
        <v>75</v>
      </c>
      <c r="B13" s="118" t="s">
        <v>90</v>
      </c>
      <c r="C13" s="121" t="s">
        <v>220</v>
      </c>
      <c r="D13" s="122">
        <v>5.6657223796034</v>
      </c>
      <c r="E13" s="95">
        <v>1.6663889351774706</v>
      </c>
    </row>
    <row r="14" spans="1:5" ht="12.75">
      <c r="A14" s="117" t="s">
        <v>74</v>
      </c>
      <c r="B14" s="118" t="s">
        <v>91</v>
      </c>
      <c r="C14" s="121" t="s">
        <v>220</v>
      </c>
      <c r="D14" s="122">
        <v>6.858506038467273</v>
      </c>
      <c r="E14" s="95">
        <v>0.9395213751325032</v>
      </c>
    </row>
    <row r="15" spans="1:5" ht="12.75">
      <c r="A15" s="120" t="s">
        <v>76</v>
      </c>
      <c r="B15" s="118" t="s">
        <v>92</v>
      </c>
      <c r="C15" s="121" t="s">
        <v>220</v>
      </c>
      <c r="D15" s="122">
        <v>-1.1927836588638732</v>
      </c>
      <c r="E15" s="95">
        <v>0.04417717255051382</v>
      </c>
    </row>
    <row r="16" spans="1:5" ht="13.5" customHeight="1" thickBot="1">
      <c r="A16" s="123" t="s">
        <v>165</v>
      </c>
      <c r="B16" s="124" t="s">
        <v>77</v>
      </c>
      <c r="C16" s="121" t="s">
        <v>220</v>
      </c>
      <c r="D16" s="125">
        <v>-15.207991650514387</v>
      </c>
      <c r="E16" s="95">
        <v>0.9811607516460895</v>
      </c>
    </row>
    <row r="17" spans="1:5" ht="15" customHeight="1" thickBot="1">
      <c r="A17" s="298" t="s">
        <v>362</v>
      </c>
      <c r="B17" s="299"/>
      <c r="C17" s="299"/>
      <c r="D17" s="299"/>
      <c r="E17" s="300"/>
    </row>
    <row r="18" spans="1:5" ht="25.5" customHeight="1">
      <c r="A18" s="293" t="s">
        <v>49</v>
      </c>
      <c r="B18" s="126" t="s">
        <v>202</v>
      </c>
      <c r="C18" s="127" t="s">
        <v>3</v>
      </c>
      <c r="D18" s="128">
        <v>1457.1</v>
      </c>
      <c r="E18" s="129">
        <v>1.041529664045747</v>
      </c>
    </row>
    <row r="19" spans="1:5" ht="11.25" customHeight="1">
      <c r="A19" s="276"/>
      <c r="B19" s="301" t="s">
        <v>222</v>
      </c>
      <c r="C19" s="301"/>
      <c r="D19" s="301"/>
      <c r="E19" s="302"/>
    </row>
    <row r="20" spans="1:5" ht="12.75">
      <c r="A20" s="276"/>
      <c r="B20" s="130" t="s">
        <v>25</v>
      </c>
      <c r="C20" s="131" t="s">
        <v>3</v>
      </c>
      <c r="D20" s="92">
        <v>297</v>
      </c>
      <c r="E20" s="132">
        <v>1</v>
      </c>
    </row>
    <row r="21" spans="1:5" ht="12.75">
      <c r="A21" s="276"/>
      <c r="B21" s="130" t="s">
        <v>26</v>
      </c>
      <c r="C21" s="131" t="s">
        <v>3</v>
      </c>
      <c r="D21" s="92"/>
      <c r="E21" s="133"/>
    </row>
    <row r="22" spans="1:5" ht="12.75">
      <c r="A22" s="276"/>
      <c r="B22" s="130" t="s">
        <v>20</v>
      </c>
      <c r="C22" s="131" t="s">
        <v>3</v>
      </c>
      <c r="D22" s="92"/>
      <c r="E22" s="133"/>
    </row>
    <row r="23" spans="1:5" ht="26.25" customHeight="1">
      <c r="A23" s="276"/>
      <c r="B23" s="130" t="s">
        <v>27</v>
      </c>
      <c r="C23" s="131" t="s">
        <v>3</v>
      </c>
      <c r="D23" s="92">
        <v>566</v>
      </c>
      <c r="E23" s="132">
        <v>1.0107142857142857</v>
      </c>
    </row>
    <row r="24" spans="1:5" ht="12.75">
      <c r="A24" s="276"/>
      <c r="B24" s="130" t="s">
        <v>19</v>
      </c>
      <c r="C24" s="131" t="s">
        <v>3</v>
      </c>
      <c r="D24" s="92"/>
      <c r="E24" s="133"/>
    </row>
    <row r="25" spans="1:5" ht="29.25" customHeight="1">
      <c r="A25" s="276"/>
      <c r="B25" s="130" t="s">
        <v>28</v>
      </c>
      <c r="C25" s="131" t="s">
        <v>3</v>
      </c>
      <c r="D25" s="92">
        <v>202.5</v>
      </c>
      <c r="E25" s="133"/>
    </row>
    <row r="26" spans="1:8" ht="12.75">
      <c r="A26" s="276"/>
      <c r="B26" s="130" t="s">
        <v>29</v>
      </c>
      <c r="C26" s="131" t="s">
        <v>3</v>
      </c>
      <c r="D26" s="92"/>
      <c r="E26" s="133"/>
      <c r="H26" s="134"/>
    </row>
    <row r="27" spans="1:5" ht="12.75">
      <c r="A27" s="276"/>
      <c r="B27" s="130" t="s">
        <v>24</v>
      </c>
      <c r="C27" s="131" t="s">
        <v>3</v>
      </c>
      <c r="D27" s="92">
        <v>358</v>
      </c>
      <c r="E27" s="133">
        <v>1.0050533408197642</v>
      </c>
    </row>
    <row r="28" spans="1:5" ht="12.75">
      <c r="A28" s="276"/>
      <c r="B28" s="130" t="s">
        <v>30</v>
      </c>
      <c r="C28" s="131" t="s">
        <v>3</v>
      </c>
      <c r="D28" s="92"/>
      <c r="E28" s="133"/>
    </row>
    <row r="29" spans="1:5" ht="25.5">
      <c r="A29" s="276"/>
      <c r="B29" s="130" t="s">
        <v>31</v>
      </c>
      <c r="C29" s="131" t="s">
        <v>3</v>
      </c>
      <c r="D29" s="92"/>
      <c r="E29" s="91"/>
    </row>
    <row r="30" spans="1:5" ht="25.5">
      <c r="A30" s="276"/>
      <c r="B30" s="130" t="s">
        <v>32</v>
      </c>
      <c r="C30" s="131" t="s">
        <v>3</v>
      </c>
      <c r="D30" s="92"/>
      <c r="E30" s="132"/>
    </row>
    <row r="31" spans="1:5" ht="24" customHeight="1">
      <c r="A31" s="135" t="s">
        <v>57</v>
      </c>
      <c r="B31" s="136" t="s">
        <v>203</v>
      </c>
      <c r="C31" s="131" t="s">
        <v>47</v>
      </c>
      <c r="D31" s="92">
        <v>0.27</v>
      </c>
      <c r="E31" s="132">
        <v>1.08</v>
      </c>
    </row>
    <row r="32" spans="1:5" ht="25.5">
      <c r="A32" s="276" t="s">
        <v>55</v>
      </c>
      <c r="B32" s="137" t="s">
        <v>204</v>
      </c>
      <c r="C32" s="92" t="s">
        <v>46</v>
      </c>
      <c r="D32" s="92">
        <v>103</v>
      </c>
      <c r="E32" s="132"/>
    </row>
    <row r="33" spans="1:5" ht="12.75">
      <c r="A33" s="276"/>
      <c r="B33" s="265" t="s">
        <v>212</v>
      </c>
      <c r="C33" s="265"/>
      <c r="D33" s="265"/>
      <c r="E33" s="266"/>
    </row>
    <row r="34" spans="1:5" ht="12.75">
      <c r="A34" s="276"/>
      <c r="B34" s="137" t="s">
        <v>50</v>
      </c>
      <c r="C34" s="92" t="s">
        <v>46</v>
      </c>
      <c r="D34" s="119">
        <v>103</v>
      </c>
      <c r="E34" s="133"/>
    </row>
    <row r="35" spans="1:5" ht="25.5">
      <c r="A35" s="276"/>
      <c r="B35" s="137" t="s">
        <v>256</v>
      </c>
      <c r="C35" s="92"/>
      <c r="D35" s="119" t="s">
        <v>363</v>
      </c>
      <c r="E35" s="133"/>
    </row>
    <row r="36" spans="1:5" ht="12.75">
      <c r="A36" s="276"/>
      <c r="B36" s="137" t="s">
        <v>364</v>
      </c>
      <c r="C36" s="92"/>
      <c r="D36" s="119">
        <v>101</v>
      </c>
      <c r="E36" s="133">
        <v>9.181818181818182</v>
      </c>
    </row>
    <row r="37" spans="1:5" ht="12.75">
      <c r="A37" s="276"/>
      <c r="B37" s="137" t="s">
        <v>376</v>
      </c>
      <c r="C37" s="92"/>
      <c r="D37" s="119">
        <v>2</v>
      </c>
      <c r="E37" s="133"/>
    </row>
    <row r="38" spans="1:5" ht="12.75">
      <c r="A38" s="276"/>
      <c r="B38" s="137" t="s">
        <v>194</v>
      </c>
      <c r="C38" s="92" t="s">
        <v>46</v>
      </c>
      <c r="D38" s="119"/>
      <c r="E38" s="133"/>
    </row>
    <row r="39" spans="1:5" ht="25.5">
      <c r="A39" s="276"/>
      <c r="B39" s="137" t="s">
        <v>256</v>
      </c>
      <c r="C39" s="92"/>
      <c r="D39" s="119" t="s">
        <v>363</v>
      </c>
      <c r="E39" s="133"/>
    </row>
    <row r="40" spans="1:5" ht="12.75">
      <c r="A40" s="276"/>
      <c r="B40" s="137"/>
      <c r="C40" s="92"/>
      <c r="D40" s="119"/>
      <c r="E40" s="133"/>
    </row>
    <row r="41" spans="1:5" ht="12.75">
      <c r="A41" s="276"/>
      <c r="B41" s="137"/>
      <c r="C41" s="92"/>
      <c r="D41" s="119"/>
      <c r="E41" s="138"/>
    </row>
    <row r="42" spans="1:5" ht="12.75">
      <c r="A42" s="276"/>
      <c r="B42" s="270" t="s">
        <v>88</v>
      </c>
      <c r="C42" s="270"/>
      <c r="D42" s="270"/>
      <c r="E42" s="271"/>
    </row>
    <row r="43" spans="1:5" ht="12.75">
      <c r="A43" s="276"/>
      <c r="B43" s="139" t="s">
        <v>25</v>
      </c>
      <c r="C43" s="92" t="s">
        <v>46</v>
      </c>
      <c r="D43" s="119" t="s">
        <v>363</v>
      </c>
      <c r="E43" s="133"/>
    </row>
    <row r="44" spans="1:5" ht="12.75">
      <c r="A44" s="276"/>
      <c r="B44" s="139" t="s">
        <v>26</v>
      </c>
      <c r="C44" s="92" t="s">
        <v>46</v>
      </c>
      <c r="D44" s="119" t="s">
        <v>363</v>
      </c>
      <c r="E44" s="133"/>
    </row>
    <row r="45" spans="1:5" ht="12.75">
      <c r="A45" s="276"/>
      <c r="B45" s="139" t="s">
        <v>20</v>
      </c>
      <c r="C45" s="92" t="s">
        <v>46</v>
      </c>
      <c r="D45" s="119" t="s">
        <v>363</v>
      </c>
      <c r="E45" s="133"/>
    </row>
    <row r="46" spans="1:5" ht="12.75" customHeight="1">
      <c r="A46" s="276"/>
      <c r="B46" s="139" t="s">
        <v>27</v>
      </c>
      <c r="C46" s="92" t="s">
        <v>46</v>
      </c>
      <c r="D46" s="119">
        <v>2</v>
      </c>
      <c r="E46" s="133"/>
    </row>
    <row r="47" spans="1:5" ht="12.75">
      <c r="A47" s="276"/>
      <c r="B47" s="139" t="s">
        <v>19</v>
      </c>
      <c r="C47" s="92" t="s">
        <v>46</v>
      </c>
      <c r="D47" s="119" t="s">
        <v>363</v>
      </c>
      <c r="E47" s="133"/>
    </row>
    <row r="48" spans="1:5" ht="36" customHeight="1">
      <c r="A48" s="276"/>
      <c r="B48" s="139" t="s">
        <v>28</v>
      </c>
      <c r="C48" s="92" t="s">
        <v>46</v>
      </c>
      <c r="D48" s="119" t="s">
        <v>363</v>
      </c>
      <c r="E48" s="133"/>
    </row>
    <row r="49" spans="1:5" ht="11.25" customHeight="1">
      <c r="A49" s="276"/>
      <c r="B49" s="139" t="s">
        <v>29</v>
      </c>
      <c r="C49" s="92" t="s">
        <v>46</v>
      </c>
      <c r="D49" s="119" t="s">
        <v>363</v>
      </c>
      <c r="E49" s="133"/>
    </row>
    <row r="50" spans="1:5" ht="12.75">
      <c r="A50" s="276"/>
      <c r="B50" s="139" t="s">
        <v>24</v>
      </c>
      <c r="C50" s="92" t="s">
        <v>46</v>
      </c>
      <c r="D50" s="119" t="s">
        <v>363</v>
      </c>
      <c r="E50" s="133"/>
    </row>
    <row r="51" spans="1:5" ht="12.75">
      <c r="A51" s="276"/>
      <c r="B51" s="139" t="s">
        <v>30</v>
      </c>
      <c r="C51" s="92" t="s">
        <v>46</v>
      </c>
      <c r="D51" s="119" t="s">
        <v>363</v>
      </c>
      <c r="E51" s="133"/>
    </row>
    <row r="52" spans="1:5" ht="25.5">
      <c r="A52" s="276"/>
      <c r="B52" s="139" t="s">
        <v>31</v>
      </c>
      <c r="C52" s="92" t="s">
        <v>46</v>
      </c>
      <c r="D52" s="119" t="s">
        <v>363</v>
      </c>
      <c r="E52" s="133"/>
    </row>
    <row r="53" spans="1:5" ht="24" customHeight="1">
      <c r="A53" s="276"/>
      <c r="B53" s="139" t="s">
        <v>32</v>
      </c>
      <c r="C53" s="92" t="s">
        <v>46</v>
      </c>
      <c r="D53" s="119" t="s">
        <v>363</v>
      </c>
      <c r="E53" s="133"/>
    </row>
    <row r="54" spans="1:5" ht="25.5">
      <c r="A54" s="276" t="s">
        <v>58</v>
      </c>
      <c r="B54" s="137" t="s">
        <v>205</v>
      </c>
      <c r="C54" s="140" t="s">
        <v>17</v>
      </c>
      <c r="D54" s="141">
        <v>36181</v>
      </c>
      <c r="E54" s="132">
        <v>1.0480866718808841</v>
      </c>
    </row>
    <row r="55" spans="1:5" ht="12.75">
      <c r="A55" s="276"/>
      <c r="B55" s="265" t="s">
        <v>85</v>
      </c>
      <c r="C55" s="265"/>
      <c r="D55" s="265"/>
      <c r="E55" s="266"/>
    </row>
    <row r="56" spans="1:5" ht="12.75">
      <c r="A56" s="276"/>
      <c r="B56" s="142" t="s">
        <v>25</v>
      </c>
      <c r="C56" s="140" t="s">
        <v>17</v>
      </c>
      <c r="D56" s="141">
        <v>33000</v>
      </c>
      <c r="E56" s="132">
        <v>0.9888233002726755</v>
      </c>
    </row>
    <row r="57" spans="1:5" ht="12.75">
      <c r="A57" s="276"/>
      <c r="B57" s="142" t="s">
        <v>26</v>
      </c>
      <c r="C57" s="140" t="s">
        <v>17</v>
      </c>
      <c r="D57" s="141"/>
      <c r="E57" s="132"/>
    </row>
    <row r="58" spans="1:5" ht="12.75">
      <c r="A58" s="276"/>
      <c r="B58" s="142" t="s">
        <v>20</v>
      </c>
      <c r="C58" s="140" t="s">
        <v>17</v>
      </c>
      <c r="D58" s="141"/>
      <c r="E58" s="132"/>
    </row>
    <row r="59" spans="1:5" ht="23.25" customHeight="1">
      <c r="A59" s="276"/>
      <c r="B59" s="142" t="s">
        <v>27</v>
      </c>
      <c r="C59" s="140" t="s">
        <v>17</v>
      </c>
      <c r="D59" s="141">
        <v>35581</v>
      </c>
      <c r="E59" s="132">
        <v>1.0520697811945594</v>
      </c>
    </row>
    <row r="60" spans="1:5" ht="12.75">
      <c r="A60" s="276"/>
      <c r="B60" s="142" t="s">
        <v>19</v>
      </c>
      <c r="C60" s="140" t="s">
        <v>17</v>
      </c>
      <c r="D60" s="141"/>
      <c r="E60" s="132"/>
    </row>
    <row r="61" spans="1:5" ht="36.75" customHeight="1">
      <c r="A61" s="276"/>
      <c r="B61" s="142" t="s">
        <v>28</v>
      </c>
      <c r="C61" s="140" t="s">
        <v>17</v>
      </c>
      <c r="D61" s="141"/>
      <c r="E61" s="132"/>
    </row>
    <row r="62" spans="1:5" ht="12.75">
      <c r="A62" s="276"/>
      <c r="B62" s="142" t="s">
        <v>29</v>
      </c>
      <c r="C62" s="140" t="s">
        <v>17</v>
      </c>
      <c r="D62" s="141"/>
      <c r="E62" s="132"/>
    </row>
    <row r="63" spans="1:5" ht="12.75">
      <c r="A63" s="276"/>
      <c r="B63" s="130" t="s">
        <v>24</v>
      </c>
      <c r="C63" s="143" t="s">
        <v>17</v>
      </c>
      <c r="D63" s="141">
        <v>36487</v>
      </c>
      <c r="E63" s="132">
        <v>1.017</v>
      </c>
    </row>
    <row r="64" spans="1:5" ht="12.75">
      <c r="A64" s="276"/>
      <c r="B64" s="130" t="s">
        <v>30</v>
      </c>
      <c r="C64" s="143" t="s">
        <v>17</v>
      </c>
      <c r="D64" s="141"/>
      <c r="E64" s="132"/>
    </row>
    <row r="65" spans="1:5" ht="25.5">
      <c r="A65" s="276"/>
      <c r="B65" s="130" t="s">
        <v>31</v>
      </c>
      <c r="C65" s="143" t="s">
        <v>17</v>
      </c>
      <c r="D65" s="141"/>
      <c r="E65" s="132"/>
    </row>
    <row r="66" spans="1:5" ht="26.25" thickBot="1">
      <c r="A66" s="303"/>
      <c r="B66" s="144" t="s">
        <v>32</v>
      </c>
      <c r="C66" s="145" t="s">
        <v>17</v>
      </c>
      <c r="D66" s="146"/>
      <c r="E66" s="94"/>
    </row>
    <row r="67" spans="1:5" ht="15.75" customHeight="1" thickBot="1">
      <c r="A67" s="272" t="s">
        <v>365</v>
      </c>
      <c r="B67" s="272"/>
      <c r="C67" s="272"/>
      <c r="D67" s="272"/>
      <c r="E67" s="272"/>
    </row>
    <row r="68" spans="1:6" ht="66.75" customHeight="1">
      <c r="A68" s="147" t="s">
        <v>51</v>
      </c>
      <c r="B68" s="148" t="s">
        <v>93</v>
      </c>
      <c r="C68" s="149" t="s">
        <v>59</v>
      </c>
      <c r="D68" s="150">
        <v>2468</v>
      </c>
      <c r="E68" s="132">
        <v>1.0195398025364564</v>
      </c>
      <c r="F68" s="151"/>
    </row>
    <row r="69" spans="1:5" ht="36.75" customHeight="1" thickBot="1">
      <c r="A69" s="152" t="s">
        <v>60</v>
      </c>
      <c r="B69" s="153" t="s">
        <v>195</v>
      </c>
      <c r="C69" s="154" t="s">
        <v>87</v>
      </c>
      <c r="D69" s="155"/>
      <c r="E69" s="156"/>
    </row>
    <row r="70" spans="1:5" ht="21.75" customHeight="1" hidden="1">
      <c r="A70" s="157"/>
      <c r="B70" s="158"/>
      <c r="C70" s="157"/>
      <c r="D70" s="159"/>
      <c r="E70" s="159"/>
    </row>
    <row r="71" spans="1:5" ht="20.25" customHeight="1" hidden="1">
      <c r="A71" s="131"/>
      <c r="B71" s="160"/>
      <c r="C71" s="131"/>
      <c r="D71" s="161"/>
      <c r="E71" s="161"/>
    </row>
    <row r="72" spans="1:5" ht="21.75" customHeight="1" hidden="1" thickBot="1">
      <c r="A72" s="131"/>
      <c r="B72" s="160"/>
      <c r="C72" s="131"/>
      <c r="D72" s="161"/>
      <c r="E72" s="161"/>
    </row>
    <row r="73" spans="1:5" ht="20.25" customHeight="1" hidden="1">
      <c r="A73" s="131"/>
      <c r="B73" s="160"/>
      <c r="C73" s="131"/>
      <c r="D73" s="161"/>
      <c r="E73" s="161"/>
    </row>
    <row r="74" spans="1:5" ht="23.25" customHeight="1" hidden="1">
      <c r="A74" s="131"/>
      <c r="B74" s="160"/>
      <c r="C74" s="131"/>
      <c r="D74" s="161"/>
      <c r="E74" s="161"/>
    </row>
    <row r="75" spans="1:5" ht="23.25" customHeight="1" hidden="1">
      <c r="A75" s="162"/>
      <c r="B75" s="163"/>
      <c r="C75" s="162"/>
      <c r="D75" s="164"/>
      <c r="E75" s="164"/>
    </row>
    <row r="76" spans="1:5" s="165" customFormat="1" ht="14.25" customHeight="1" thickBot="1">
      <c r="A76" s="273" t="s">
        <v>366</v>
      </c>
      <c r="B76" s="272"/>
      <c r="C76" s="272"/>
      <c r="D76" s="272"/>
      <c r="E76" s="274"/>
    </row>
    <row r="77" spans="1:5" ht="25.5">
      <c r="A77" s="293" t="s">
        <v>61</v>
      </c>
      <c r="B77" s="227" t="s">
        <v>94</v>
      </c>
      <c r="C77" s="228" t="s">
        <v>59</v>
      </c>
      <c r="D77" s="229">
        <v>1177540</v>
      </c>
      <c r="E77" s="180">
        <v>1.0733205724181933</v>
      </c>
    </row>
    <row r="78" spans="1:5" ht="12.75">
      <c r="A78" s="276"/>
      <c r="B78" s="275" t="s">
        <v>86</v>
      </c>
      <c r="C78" s="275"/>
      <c r="D78" s="275"/>
      <c r="E78" s="275"/>
    </row>
    <row r="79" spans="1:5" ht="12.75">
      <c r="A79" s="276"/>
      <c r="B79" s="168" t="s">
        <v>6</v>
      </c>
      <c r="C79" s="140" t="s">
        <v>59</v>
      </c>
      <c r="D79" s="119"/>
      <c r="E79" s="133"/>
    </row>
    <row r="80" spans="1:5" ht="12.75">
      <c r="A80" s="276"/>
      <c r="B80" s="168" t="s">
        <v>7</v>
      </c>
      <c r="C80" s="140" t="s">
        <v>59</v>
      </c>
      <c r="D80" s="167">
        <v>1177540</v>
      </c>
      <c r="E80" s="132">
        <v>1.0733205724181933</v>
      </c>
    </row>
    <row r="81" spans="1:5" ht="27" customHeight="1">
      <c r="A81" s="276" t="s">
        <v>62</v>
      </c>
      <c r="B81" s="169" t="s">
        <v>8</v>
      </c>
      <c r="C81" s="169"/>
      <c r="D81" s="140"/>
      <c r="E81" s="133"/>
    </row>
    <row r="82" spans="1:5" ht="12" customHeight="1">
      <c r="A82" s="276"/>
      <c r="B82" s="170" t="s">
        <v>9</v>
      </c>
      <c r="C82" s="92" t="s">
        <v>87</v>
      </c>
      <c r="D82" s="119"/>
      <c r="E82" s="133"/>
    </row>
    <row r="83" spans="1:5" ht="12.75">
      <c r="A83" s="276"/>
      <c r="B83" s="170" t="s">
        <v>10</v>
      </c>
      <c r="C83" s="92" t="s">
        <v>87</v>
      </c>
      <c r="D83" s="119"/>
      <c r="E83" s="133"/>
    </row>
    <row r="84" spans="1:5" ht="12" customHeight="1">
      <c r="A84" s="276"/>
      <c r="B84" s="170" t="s">
        <v>14</v>
      </c>
      <c r="C84" s="92" t="s">
        <v>87</v>
      </c>
      <c r="D84" s="119"/>
      <c r="E84" s="133"/>
    </row>
    <row r="85" spans="1:5" ht="11.25" customHeight="1">
      <c r="A85" s="276"/>
      <c r="B85" s="170" t="s">
        <v>13</v>
      </c>
      <c r="C85" s="92" t="s">
        <v>87</v>
      </c>
      <c r="D85" s="119"/>
      <c r="E85" s="133"/>
    </row>
    <row r="86" spans="1:5" ht="10.5" customHeight="1">
      <c r="A86" s="276"/>
      <c r="B86" s="170" t="s">
        <v>11</v>
      </c>
      <c r="C86" s="92" t="s">
        <v>16</v>
      </c>
      <c r="D86" s="119"/>
      <c r="E86" s="133"/>
    </row>
    <row r="87" spans="1:5" ht="15" customHeight="1" thickBot="1">
      <c r="A87" s="303"/>
      <c r="B87" s="230" t="s">
        <v>12</v>
      </c>
      <c r="C87" s="93" t="s">
        <v>15</v>
      </c>
      <c r="D87" s="155">
        <v>66.4</v>
      </c>
      <c r="E87" s="94">
        <v>0.8578811369509044</v>
      </c>
    </row>
    <row r="88" spans="1:5" ht="15.75" customHeight="1" thickBot="1">
      <c r="A88" s="262" t="s">
        <v>367</v>
      </c>
      <c r="B88" s="263"/>
      <c r="C88" s="263"/>
      <c r="D88" s="263"/>
      <c r="E88" s="264"/>
    </row>
    <row r="89" spans="1:5" ht="12.75">
      <c r="A89" s="171" t="s">
        <v>197</v>
      </c>
      <c r="B89" s="172" t="s">
        <v>65</v>
      </c>
      <c r="C89" s="173" t="s">
        <v>18</v>
      </c>
      <c r="D89" s="174"/>
      <c r="E89" s="175"/>
    </row>
    <row r="90" spans="1:5" ht="12.75">
      <c r="A90" s="135" t="s">
        <v>52</v>
      </c>
      <c r="B90" s="136" t="s">
        <v>66</v>
      </c>
      <c r="C90" s="143" t="s">
        <v>18</v>
      </c>
      <c r="D90" s="119"/>
      <c r="E90" s="133"/>
    </row>
    <row r="91" spans="1:5" ht="12.75">
      <c r="A91" s="176" t="s">
        <v>64</v>
      </c>
      <c r="B91" s="177" t="s">
        <v>67</v>
      </c>
      <c r="C91" s="178" t="s">
        <v>18</v>
      </c>
      <c r="D91" s="179">
        <v>668084.7</v>
      </c>
      <c r="E91" s="180">
        <v>0.7915309110503137</v>
      </c>
    </row>
    <row r="92" spans="1:5" ht="15.75" customHeight="1" thickBot="1">
      <c r="A92" s="304" t="s">
        <v>368</v>
      </c>
      <c r="B92" s="305"/>
      <c r="C92" s="305"/>
      <c r="D92" s="305"/>
      <c r="E92" s="306"/>
    </row>
    <row r="93" spans="1:5" ht="12.75">
      <c r="A93" s="293" t="s">
        <v>53</v>
      </c>
      <c r="B93" s="231" t="s">
        <v>206</v>
      </c>
      <c r="C93" s="173" t="s">
        <v>63</v>
      </c>
      <c r="D93" s="232">
        <v>75826</v>
      </c>
      <c r="E93" s="175">
        <v>0.5218869586763207</v>
      </c>
    </row>
    <row r="94" spans="1:5" ht="12.75">
      <c r="A94" s="276"/>
      <c r="B94" s="301" t="s">
        <v>88</v>
      </c>
      <c r="C94" s="301"/>
      <c r="D94" s="301"/>
      <c r="E94" s="302"/>
    </row>
    <row r="95" spans="1:5" ht="12.75">
      <c r="A95" s="276"/>
      <c r="B95" s="181" t="s">
        <v>25</v>
      </c>
      <c r="C95" s="149" t="s">
        <v>18</v>
      </c>
      <c r="D95" s="182">
        <v>0</v>
      </c>
      <c r="E95" s="95">
        <v>0</v>
      </c>
    </row>
    <row r="96" spans="1:5" ht="12.75">
      <c r="A96" s="276"/>
      <c r="B96" s="183" t="s">
        <v>26</v>
      </c>
      <c r="C96" s="143" t="s">
        <v>18</v>
      </c>
      <c r="D96" s="92"/>
      <c r="E96" s="132"/>
    </row>
    <row r="97" spans="1:5" ht="12.75">
      <c r="A97" s="276"/>
      <c r="B97" s="183" t="s">
        <v>20</v>
      </c>
      <c r="C97" s="143" t="s">
        <v>18</v>
      </c>
      <c r="D97" s="92"/>
      <c r="E97" s="95">
        <v>0</v>
      </c>
    </row>
    <row r="98" spans="1:5" ht="25.5" customHeight="1">
      <c r="A98" s="276"/>
      <c r="B98" s="183" t="s">
        <v>27</v>
      </c>
      <c r="C98" s="143" t="s">
        <v>18</v>
      </c>
      <c r="D98" s="167">
        <v>31009</v>
      </c>
      <c r="E98" s="91">
        <v>2.031645154949879</v>
      </c>
    </row>
    <row r="99" spans="1:5" ht="12.75">
      <c r="A99" s="276"/>
      <c r="B99" s="183" t="s">
        <v>19</v>
      </c>
      <c r="C99" s="143" t="s">
        <v>18</v>
      </c>
      <c r="D99" s="119"/>
      <c r="E99" s="133"/>
    </row>
    <row r="100" spans="1:5" ht="37.5" customHeight="1">
      <c r="A100" s="276"/>
      <c r="B100" s="183" t="s">
        <v>28</v>
      </c>
      <c r="C100" s="143" t="s">
        <v>18</v>
      </c>
      <c r="D100" s="167">
        <v>3898</v>
      </c>
      <c r="E100" s="91"/>
    </row>
    <row r="101" spans="1:5" ht="12.75">
      <c r="A101" s="276"/>
      <c r="B101" s="183" t="s">
        <v>29</v>
      </c>
      <c r="C101" s="143" t="s">
        <v>18</v>
      </c>
      <c r="D101" s="119"/>
      <c r="E101" s="133"/>
    </row>
    <row r="102" spans="1:5" ht="12.75">
      <c r="A102" s="276"/>
      <c r="B102" s="130" t="s">
        <v>24</v>
      </c>
      <c r="C102" s="143" t="s">
        <v>18</v>
      </c>
      <c r="D102" s="90">
        <v>40919</v>
      </c>
      <c r="E102" s="95">
        <v>1</v>
      </c>
    </row>
    <row r="103" spans="1:5" ht="12.75">
      <c r="A103" s="276"/>
      <c r="B103" s="130" t="s">
        <v>30</v>
      </c>
      <c r="C103" s="143" t="s">
        <v>18</v>
      </c>
      <c r="D103" s="119"/>
      <c r="E103" s="133"/>
    </row>
    <row r="104" spans="1:5" ht="25.5">
      <c r="A104" s="276"/>
      <c r="B104" s="130" t="s">
        <v>31</v>
      </c>
      <c r="C104" s="143" t="s">
        <v>18</v>
      </c>
      <c r="D104" s="119"/>
      <c r="E104" s="133"/>
    </row>
    <row r="105" spans="1:5" ht="25.5">
      <c r="A105" s="276"/>
      <c r="B105" s="130" t="s">
        <v>32</v>
      </c>
      <c r="C105" s="143" t="s">
        <v>18</v>
      </c>
      <c r="D105" s="119"/>
      <c r="E105" s="133"/>
    </row>
    <row r="106" spans="1:5" ht="24" customHeight="1">
      <c r="A106" s="276" t="s">
        <v>54</v>
      </c>
      <c r="B106" s="137" t="s">
        <v>213</v>
      </c>
      <c r="C106" s="140" t="s">
        <v>18</v>
      </c>
      <c r="D106" s="90">
        <v>75826</v>
      </c>
      <c r="E106" s="132">
        <v>0.5218869586763207</v>
      </c>
    </row>
    <row r="107" spans="1:5" ht="12.75">
      <c r="A107" s="276"/>
      <c r="B107" s="265" t="s">
        <v>85</v>
      </c>
      <c r="C107" s="265"/>
      <c r="D107" s="265"/>
      <c r="E107" s="266"/>
    </row>
    <row r="108" spans="1:5" ht="12.75">
      <c r="A108" s="276"/>
      <c r="B108" s="137" t="s">
        <v>157</v>
      </c>
      <c r="C108" s="140" t="s">
        <v>18</v>
      </c>
      <c r="D108" s="119">
        <v>977</v>
      </c>
      <c r="E108" s="133"/>
    </row>
    <row r="109" spans="1:9" ht="12" customHeight="1">
      <c r="A109" s="276"/>
      <c r="B109" s="137" t="s">
        <v>158</v>
      </c>
      <c r="C109" s="140" t="s">
        <v>18</v>
      </c>
      <c r="D109" s="119">
        <v>10062</v>
      </c>
      <c r="E109" s="132"/>
      <c r="I109" s="184"/>
    </row>
    <row r="110" spans="1:5" ht="12" customHeight="1">
      <c r="A110" s="276"/>
      <c r="B110" s="137" t="s">
        <v>159</v>
      </c>
      <c r="C110" s="140" t="s">
        <v>18</v>
      </c>
      <c r="D110" s="119"/>
      <c r="E110" s="133"/>
    </row>
    <row r="111" spans="1:5" ht="11.25" customHeight="1">
      <c r="A111" s="276"/>
      <c r="B111" s="137" t="s">
        <v>211</v>
      </c>
      <c r="C111" s="140" t="s">
        <v>18</v>
      </c>
      <c r="D111" s="119">
        <v>35330</v>
      </c>
      <c r="E111" s="133"/>
    </row>
    <row r="112" spans="1:5" ht="12" customHeight="1">
      <c r="A112" s="276"/>
      <c r="B112" s="137" t="s">
        <v>160</v>
      </c>
      <c r="C112" s="140" t="s">
        <v>18</v>
      </c>
      <c r="D112" s="119">
        <v>25912</v>
      </c>
      <c r="E112" s="133"/>
    </row>
    <row r="113" spans="1:5" ht="12" customHeight="1">
      <c r="A113" s="185" t="s">
        <v>68</v>
      </c>
      <c r="B113" s="137" t="s">
        <v>156</v>
      </c>
      <c r="C113" s="140" t="s">
        <v>18</v>
      </c>
      <c r="D113" s="119"/>
      <c r="E113" s="133"/>
    </row>
    <row r="114" spans="1:5" ht="15.75">
      <c r="A114" s="185" t="s">
        <v>154</v>
      </c>
      <c r="B114" s="170" t="s">
        <v>39</v>
      </c>
      <c r="C114" s="92" t="s">
        <v>369</v>
      </c>
      <c r="D114" s="119"/>
      <c r="E114" s="133"/>
    </row>
    <row r="115" spans="1:5" ht="13.5" customHeight="1" thickBot="1">
      <c r="A115" s="152" t="s">
        <v>207</v>
      </c>
      <c r="B115" s="233" t="s">
        <v>40</v>
      </c>
      <c r="C115" s="93" t="s">
        <v>210</v>
      </c>
      <c r="D115" s="155">
        <v>19</v>
      </c>
      <c r="E115" s="156">
        <v>1</v>
      </c>
    </row>
    <row r="116" spans="1:5" ht="15.75" customHeight="1" thickBot="1">
      <c r="A116" s="253" t="s">
        <v>370</v>
      </c>
      <c r="B116" s="254"/>
      <c r="C116" s="254"/>
      <c r="D116" s="254"/>
      <c r="E116" s="255"/>
    </row>
    <row r="117" spans="1:5" ht="32.25" customHeight="1">
      <c r="A117" s="307" t="s">
        <v>236</v>
      </c>
      <c r="B117" s="187" t="s">
        <v>224</v>
      </c>
      <c r="C117" s="188" t="s">
        <v>18</v>
      </c>
      <c r="D117" s="189">
        <v>256380</v>
      </c>
      <c r="E117" s="132">
        <v>0</v>
      </c>
    </row>
    <row r="118" spans="1:5" ht="12.75">
      <c r="A118" s="308"/>
      <c r="B118" s="256" t="s">
        <v>208</v>
      </c>
      <c r="C118" s="257"/>
      <c r="D118" s="257"/>
      <c r="E118" s="258"/>
    </row>
    <row r="119" spans="1:5" ht="12.75">
      <c r="A119" s="308"/>
      <c r="B119" s="118" t="s">
        <v>20</v>
      </c>
      <c r="C119" s="80" t="s">
        <v>18</v>
      </c>
      <c r="D119" s="140"/>
      <c r="E119" s="133"/>
    </row>
    <row r="120" spans="1:5" ht="12.75">
      <c r="A120" s="308"/>
      <c r="B120" s="118" t="s">
        <v>21</v>
      </c>
      <c r="C120" s="80" t="s">
        <v>18</v>
      </c>
      <c r="D120" s="140"/>
      <c r="E120" s="133"/>
    </row>
    <row r="121" spans="1:5" ht="12.75">
      <c r="A121" s="309"/>
      <c r="B121" s="118" t="s">
        <v>19</v>
      </c>
      <c r="C121" s="80" t="s">
        <v>18</v>
      </c>
      <c r="D121" s="140"/>
      <c r="E121" s="133"/>
    </row>
    <row r="122" spans="1:5" ht="12.75">
      <c r="A122" s="310" t="s">
        <v>237</v>
      </c>
      <c r="B122" s="259" t="s">
        <v>79</v>
      </c>
      <c r="C122" s="260"/>
      <c r="D122" s="260"/>
      <c r="E122" s="261"/>
    </row>
    <row r="123" spans="1:5" ht="12.75">
      <c r="A123" s="308"/>
      <c r="B123" s="118" t="s">
        <v>226</v>
      </c>
      <c r="C123" s="80" t="s">
        <v>80</v>
      </c>
      <c r="D123" s="92"/>
      <c r="E123" s="180"/>
    </row>
    <row r="124" spans="1:5" ht="12.75">
      <c r="A124" s="308"/>
      <c r="B124" s="118" t="s">
        <v>225</v>
      </c>
      <c r="C124" s="80" t="s">
        <v>80</v>
      </c>
      <c r="D124" s="92"/>
      <c r="E124" s="132"/>
    </row>
    <row r="125" spans="1:5" ht="12.75" customHeight="1" thickBot="1">
      <c r="A125" s="311"/>
      <c r="B125" s="190" t="s">
        <v>250</v>
      </c>
      <c r="C125" s="191" t="s">
        <v>80</v>
      </c>
      <c r="D125" s="93"/>
      <c r="E125" s="94"/>
    </row>
    <row r="126" spans="1:5" ht="16.5" thickBot="1">
      <c r="A126" s="262" t="s">
        <v>371</v>
      </c>
      <c r="B126" s="263"/>
      <c r="C126" s="263"/>
      <c r="D126" s="263"/>
      <c r="E126" s="264"/>
    </row>
    <row r="127" spans="1:5" ht="15" customHeight="1">
      <c r="A127" s="293" t="s">
        <v>69</v>
      </c>
      <c r="B127" s="192" t="s">
        <v>233</v>
      </c>
      <c r="C127" s="166" t="s">
        <v>18</v>
      </c>
      <c r="D127" s="193">
        <v>40837.22435</v>
      </c>
      <c r="E127" s="194">
        <v>0.8982139273532208</v>
      </c>
    </row>
    <row r="128" spans="1:5" ht="12.75">
      <c r="A128" s="276"/>
      <c r="B128" s="265" t="s">
        <v>85</v>
      </c>
      <c r="C128" s="265"/>
      <c r="D128" s="265"/>
      <c r="E128" s="266"/>
    </row>
    <row r="129" spans="1:5" ht="12.75">
      <c r="A129" s="276"/>
      <c r="B129" s="195" t="s">
        <v>217</v>
      </c>
      <c r="C129" s="140" t="s">
        <v>18</v>
      </c>
      <c r="D129" s="196">
        <v>13868.370219999997</v>
      </c>
      <c r="E129" s="197">
        <v>0.9508705032321054</v>
      </c>
    </row>
    <row r="130" spans="1:5" ht="12.75">
      <c r="A130" s="276"/>
      <c r="B130" s="137" t="s">
        <v>85</v>
      </c>
      <c r="C130" s="140"/>
      <c r="D130" s="119"/>
      <c r="E130" s="133"/>
    </row>
    <row r="131" spans="1:5" ht="12.75">
      <c r="A131" s="276"/>
      <c r="B131" s="137" t="s">
        <v>232</v>
      </c>
      <c r="C131" s="140" t="s">
        <v>18</v>
      </c>
      <c r="D131" s="198">
        <v>8877.946169999997</v>
      </c>
      <c r="E131" s="133">
        <v>0.8356657853122234</v>
      </c>
    </row>
    <row r="132" spans="1:5" ht="24" customHeight="1">
      <c r="A132" s="276"/>
      <c r="B132" s="137" t="s">
        <v>372</v>
      </c>
      <c r="C132" s="140" t="s">
        <v>18</v>
      </c>
      <c r="D132" s="199">
        <v>794.8997300000001</v>
      </c>
      <c r="E132" s="133">
        <v>1.0744792241146257</v>
      </c>
    </row>
    <row r="133" spans="1:5" ht="12.75">
      <c r="A133" s="276"/>
      <c r="B133" s="137" t="s">
        <v>22</v>
      </c>
      <c r="C133" s="140" t="s">
        <v>18</v>
      </c>
      <c r="D133" s="198">
        <v>4141.23432</v>
      </c>
      <c r="E133" s="133">
        <v>1.2903453355767431</v>
      </c>
    </row>
    <row r="134" spans="1:5" ht="11.25" customHeight="1">
      <c r="A134" s="276"/>
      <c r="B134" s="137" t="s">
        <v>218</v>
      </c>
      <c r="C134" s="140" t="s">
        <v>18</v>
      </c>
      <c r="D134" s="119"/>
      <c r="E134" s="133"/>
    </row>
    <row r="135" spans="1:5" ht="27" customHeight="1">
      <c r="A135" s="276"/>
      <c r="B135" s="137" t="s">
        <v>234</v>
      </c>
      <c r="C135" s="140" t="s">
        <v>18</v>
      </c>
      <c r="D135" s="119"/>
      <c r="E135" s="133"/>
    </row>
    <row r="136" spans="1:5" ht="15" customHeight="1">
      <c r="A136" s="276"/>
      <c r="B136" s="195" t="s">
        <v>219</v>
      </c>
      <c r="C136" s="140" t="s">
        <v>18</v>
      </c>
      <c r="D136" s="200">
        <v>2128.52272</v>
      </c>
      <c r="E136" s="197">
        <v>1.4921294917630563</v>
      </c>
    </row>
    <row r="137" spans="1:5" ht="27" customHeight="1">
      <c r="A137" s="276"/>
      <c r="B137" s="137" t="s">
        <v>215</v>
      </c>
      <c r="C137" s="140" t="s">
        <v>18</v>
      </c>
      <c r="D137" s="199">
        <v>900.17644</v>
      </c>
      <c r="E137" s="133">
        <v>1.324373164631455</v>
      </c>
    </row>
    <row r="138" spans="1:5" ht="27" customHeight="1">
      <c r="A138" s="276"/>
      <c r="B138" s="201" t="s">
        <v>89</v>
      </c>
      <c r="C138" s="140" t="s">
        <v>18</v>
      </c>
      <c r="D138" s="199">
        <v>468.86916</v>
      </c>
      <c r="E138" s="133">
        <v>0</v>
      </c>
    </row>
    <row r="139" spans="1:5" ht="27" customHeight="1">
      <c r="A139" s="276"/>
      <c r="B139" s="202" t="s">
        <v>70</v>
      </c>
      <c r="C139" s="140" t="s">
        <v>18</v>
      </c>
      <c r="D139" s="199">
        <v>679.9071200000001</v>
      </c>
      <c r="E139" s="133">
        <v>1.0278263340891913</v>
      </c>
    </row>
    <row r="140" spans="1:5" ht="15.75" customHeight="1">
      <c r="A140" s="276"/>
      <c r="B140" s="170" t="s">
        <v>221</v>
      </c>
      <c r="C140" s="140" t="s">
        <v>18</v>
      </c>
      <c r="D140" s="199">
        <v>16.24</v>
      </c>
      <c r="E140" s="133">
        <v>0</v>
      </c>
    </row>
    <row r="141" spans="1:5" ht="12.75">
      <c r="A141" s="276"/>
      <c r="B141" s="201" t="s">
        <v>71</v>
      </c>
      <c r="C141" s="140" t="s">
        <v>18</v>
      </c>
      <c r="D141" s="199">
        <v>63.33</v>
      </c>
      <c r="E141" s="133">
        <v>0.7424384525205159</v>
      </c>
    </row>
    <row r="142" spans="1:5" ht="28.5" customHeight="1">
      <c r="A142" s="276"/>
      <c r="B142" s="201" t="s">
        <v>223</v>
      </c>
      <c r="C142" s="140" t="s">
        <v>18</v>
      </c>
      <c r="D142" s="203">
        <v>24840.33141</v>
      </c>
      <c r="E142" s="204">
        <v>0.843374519496834</v>
      </c>
    </row>
    <row r="143" spans="1:5" ht="16.5" customHeight="1">
      <c r="A143" s="276" t="s">
        <v>78</v>
      </c>
      <c r="B143" s="205" t="s">
        <v>95</v>
      </c>
      <c r="C143" s="140" t="s">
        <v>18</v>
      </c>
      <c r="D143" s="200">
        <v>48536.82672999999</v>
      </c>
      <c r="E143" s="197">
        <v>1.4001680868310975</v>
      </c>
    </row>
    <row r="144" spans="1:5" ht="15" customHeight="1">
      <c r="A144" s="276"/>
      <c r="B144" s="137" t="s">
        <v>23</v>
      </c>
      <c r="C144" s="140" t="s">
        <v>18</v>
      </c>
      <c r="D144" s="199">
        <v>10305.086729999999</v>
      </c>
      <c r="E144" s="133">
        <v>1.3141393741153065</v>
      </c>
    </row>
    <row r="145" spans="1:5" ht="14.25" customHeight="1">
      <c r="A145" s="276"/>
      <c r="B145" s="206" t="s">
        <v>169</v>
      </c>
      <c r="C145" s="140" t="s">
        <v>18</v>
      </c>
      <c r="D145" s="199">
        <v>129.48</v>
      </c>
      <c r="E145" s="133">
        <v>0.9169971671388102</v>
      </c>
    </row>
    <row r="146" spans="1:5" ht="25.5" customHeight="1">
      <c r="A146" s="276"/>
      <c r="B146" s="201" t="s">
        <v>170</v>
      </c>
      <c r="C146" s="140" t="s">
        <v>18</v>
      </c>
      <c r="D146" s="92">
        <v>0</v>
      </c>
      <c r="E146" s="132">
        <v>0</v>
      </c>
    </row>
    <row r="147" spans="1:5" ht="12" customHeight="1">
      <c r="A147" s="276"/>
      <c r="B147" s="206" t="s">
        <v>171</v>
      </c>
      <c r="C147" s="140" t="s">
        <v>18</v>
      </c>
      <c r="D147" s="198">
        <v>5097.63</v>
      </c>
      <c r="E147" s="133">
        <v>1.3643524342263738</v>
      </c>
    </row>
    <row r="148" spans="1:5" ht="12" customHeight="1">
      <c r="A148" s="276"/>
      <c r="B148" s="206" t="s">
        <v>172</v>
      </c>
      <c r="C148" s="140" t="s">
        <v>18</v>
      </c>
      <c r="D148" s="198">
        <v>10670.62</v>
      </c>
      <c r="E148" s="133">
        <v>1.3153144491285162</v>
      </c>
    </row>
    <row r="149" spans="1:5" ht="12.75">
      <c r="A149" s="276"/>
      <c r="B149" s="206" t="s">
        <v>216</v>
      </c>
      <c r="C149" s="140" t="s">
        <v>18</v>
      </c>
      <c r="D149" s="119"/>
      <c r="E149" s="133"/>
    </row>
    <row r="150" spans="1:5" ht="13.5" customHeight="1">
      <c r="A150" s="276"/>
      <c r="B150" s="206" t="s">
        <v>173</v>
      </c>
      <c r="C150" s="140" t="s">
        <v>18</v>
      </c>
      <c r="D150" s="119">
        <v>456.16</v>
      </c>
      <c r="E150" s="133">
        <v>1.1299479811741393</v>
      </c>
    </row>
    <row r="151" spans="1:5" ht="12.75" customHeight="1">
      <c r="A151" s="276"/>
      <c r="B151" s="207" t="s">
        <v>251</v>
      </c>
      <c r="C151" s="140" t="s">
        <v>18</v>
      </c>
      <c r="D151" s="198">
        <v>16138.44</v>
      </c>
      <c r="E151" s="133">
        <v>1.2491729428064988</v>
      </c>
    </row>
    <row r="152" spans="1:5" ht="12.75" customHeight="1">
      <c r="A152" s="276"/>
      <c r="B152" s="201" t="s">
        <v>252</v>
      </c>
      <c r="C152" s="140" t="s">
        <v>18</v>
      </c>
      <c r="D152" s="119"/>
      <c r="E152" s="133"/>
    </row>
    <row r="153" spans="1:5" ht="12.75" customHeight="1">
      <c r="A153" s="276"/>
      <c r="B153" s="201" t="s">
        <v>174</v>
      </c>
      <c r="C153" s="140" t="s">
        <v>18</v>
      </c>
      <c r="D153" s="119">
        <v>801.67</v>
      </c>
      <c r="E153" s="133">
        <v>1.1213736186879284</v>
      </c>
    </row>
    <row r="154" spans="1:5" ht="12.75" customHeight="1">
      <c r="A154" s="276"/>
      <c r="B154" s="201" t="s">
        <v>253</v>
      </c>
      <c r="C154" s="140" t="s">
        <v>18</v>
      </c>
      <c r="D154" s="119">
        <v>4937.74</v>
      </c>
      <c r="E154" s="133">
        <v>6.27412960609911</v>
      </c>
    </row>
    <row r="155" spans="1:5" ht="13.5" customHeight="1">
      <c r="A155" s="276"/>
      <c r="B155" s="201" t="s">
        <v>257</v>
      </c>
      <c r="C155" s="140" t="s">
        <v>18</v>
      </c>
      <c r="D155" s="170"/>
      <c r="E155" s="208"/>
    </row>
    <row r="156" spans="1:5" ht="13.5" customHeight="1">
      <c r="A156" s="276"/>
      <c r="B156" s="201" t="s">
        <v>254</v>
      </c>
      <c r="C156" s="140" t="s">
        <v>18</v>
      </c>
      <c r="D156" s="170"/>
      <c r="E156" s="208"/>
    </row>
    <row r="157" spans="1:5" ht="26.25" customHeight="1">
      <c r="A157" s="276"/>
      <c r="B157" s="202" t="s">
        <v>255</v>
      </c>
      <c r="C157" s="140" t="s">
        <v>18</v>
      </c>
      <c r="D157" s="140"/>
      <c r="E157" s="133"/>
    </row>
    <row r="158" spans="1:5" ht="27.75" customHeight="1">
      <c r="A158" s="185" t="s">
        <v>238</v>
      </c>
      <c r="B158" s="209" t="s">
        <v>97</v>
      </c>
      <c r="C158" s="143" t="s">
        <v>209</v>
      </c>
      <c r="D158" s="234">
        <v>6088.746734754733</v>
      </c>
      <c r="E158" s="91">
        <v>0.9143635282707212</v>
      </c>
    </row>
    <row r="159" spans="1:5" ht="27.75" customHeight="1" thickBot="1">
      <c r="A159" s="211" t="s">
        <v>239</v>
      </c>
      <c r="B159" s="186" t="s">
        <v>96</v>
      </c>
      <c r="C159" s="145" t="s">
        <v>209</v>
      </c>
      <c r="D159" s="235">
        <v>7236.741722081407</v>
      </c>
      <c r="E159" s="94">
        <v>1.4253972271186541</v>
      </c>
    </row>
    <row r="160" spans="1:5" ht="31.5" customHeight="1" thickBot="1">
      <c r="A160" s="267" t="s">
        <v>235</v>
      </c>
      <c r="B160" s="268"/>
      <c r="C160" s="268"/>
      <c r="D160" s="268"/>
      <c r="E160" s="269"/>
    </row>
    <row r="161" spans="1:5" ht="39" customHeight="1" thickBot="1">
      <c r="A161" s="212" t="s">
        <v>72</v>
      </c>
      <c r="B161" s="213" t="s">
        <v>373</v>
      </c>
      <c r="C161" s="214" t="s">
        <v>34</v>
      </c>
      <c r="D161" s="215">
        <v>14.5</v>
      </c>
      <c r="E161" s="91">
        <v>0.6807511737089201</v>
      </c>
    </row>
    <row r="162" spans="1:5" ht="21" customHeight="1" thickBot="1">
      <c r="A162" s="312" t="s">
        <v>214</v>
      </c>
      <c r="B162" s="313"/>
      <c r="C162" s="313"/>
      <c r="D162" s="313"/>
      <c r="E162" s="314"/>
    </row>
    <row r="163" spans="1:5" ht="25.5">
      <c r="A163" s="216" t="s">
        <v>73</v>
      </c>
      <c r="B163" s="217" t="s">
        <v>227</v>
      </c>
      <c r="C163" s="157" t="s">
        <v>35</v>
      </c>
      <c r="D163" s="210" t="s">
        <v>308</v>
      </c>
      <c r="E163" s="91">
        <v>1</v>
      </c>
    </row>
    <row r="164" spans="1:5" ht="15.75" customHeight="1">
      <c r="A164" s="218"/>
      <c r="B164" s="219" t="s">
        <v>228</v>
      </c>
      <c r="C164" s="131" t="s">
        <v>35</v>
      </c>
      <c r="D164" s="220" t="s">
        <v>309</v>
      </c>
      <c r="E164" s="133"/>
    </row>
    <row r="165" spans="1:5" ht="15" customHeight="1">
      <c r="A165" s="221" t="s">
        <v>240</v>
      </c>
      <c r="B165" s="219" t="s">
        <v>36</v>
      </c>
      <c r="C165" s="131" t="s">
        <v>37</v>
      </c>
      <c r="D165" s="119">
        <v>2</v>
      </c>
      <c r="E165" s="133">
        <v>1</v>
      </c>
    </row>
    <row r="166" spans="1:5" ht="16.5" customHeight="1">
      <c r="A166" s="221" t="s">
        <v>241</v>
      </c>
      <c r="B166" s="219" t="s">
        <v>38</v>
      </c>
      <c r="C166" s="131" t="s">
        <v>33</v>
      </c>
      <c r="D166" s="119">
        <v>0.03</v>
      </c>
      <c r="E166" s="133">
        <v>1</v>
      </c>
    </row>
    <row r="167" spans="1:5" ht="25.5">
      <c r="A167" s="222" t="s">
        <v>242</v>
      </c>
      <c r="B167" s="223" t="s">
        <v>98</v>
      </c>
      <c r="C167" s="131" t="s">
        <v>33</v>
      </c>
      <c r="D167" s="92">
        <v>22</v>
      </c>
      <c r="E167" s="132">
        <v>0.9401709401709403</v>
      </c>
    </row>
    <row r="168" spans="1:5" ht="26.25" customHeight="1">
      <c r="A168" s="222" t="s">
        <v>243</v>
      </c>
      <c r="B168" s="223" t="s">
        <v>99</v>
      </c>
      <c r="C168" s="131" t="s">
        <v>33</v>
      </c>
      <c r="D168" s="92">
        <v>94.4</v>
      </c>
      <c r="E168" s="132">
        <v>0.9957805907172996</v>
      </c>
    </row>
    <row r="169" spans="1:5" ht="39.75" customHeight="1">
      <c r="A169" s="277" t="s">
        <v>244</v>
      </c>
      <c r="B169" s="224" t="s">
        <v>229</v>
      </c>
      <c r="C169" s="131" t="s">
        <v>33</v>
      </c>
      <c r="D169" s="92">
        <v>76.2</v>
      </c>
      <c r="E169" s="132">
        <v>1.0132978723404256</v>
      </c>
    </row>
    <row r="170" spans="1:5" ht="16.5" customHeight="1">
      <c r="A170" s="278"/>
      <c r="B170" s="315" t="s">
        <v>85</v>
      </c>
      <c r="C170" s="301"/>
      <c r="D170" s="301"/>
      <c r="E170" s="302"/>
    </row>
    <row r="171" spans="1:5" ht="13.5" customHeight="1">
      <c r="A171" s="278"/>
      <c r="B171" s="224" t="s">
        <v>41</v>
      </c>
      <c r="C171" s="131" t="s">
        <v>33</v>
      </c>
      <c r="D171" s="119">
        <v>100</v>
      </c>
      <c r="E171" s="133">
        <v>1</v>
      </c>
    </row>
    <row r="172" spans="1:5" ht="12.75" customHeight="1">
      <c r="A172" s="278"/>
      <c r="B172" s="224" t="s">
        <v>42</v>
      </c>
      <c r="C172" s="131" t="s">
        <v>33</v>
      </c>
      <c r="D172" s="119">
        <v>90.6</v>
      </c>
      <c r="E172" s="133">
        <v>1.0033222591362125</v>
      </c>
    </row>
    <row r="173" spans="1:5" ht="12" customHeight="1">
      <c r="A173" s="278"/>
      <c r="B173" s="224" t="s">
        <v>43</v>
      </c>
      <c r="C173" s="131" t="s">
        <v>33</v>
      </c>
      <c r="D173" s="119">
        <v>62.4</v>
      </c>
      <c r="E173" s="133">
        <v>1.0246305418719213</v>
      </c>
    </row>
    <row r="174" spans="1:5" ht="11.25" customHeight="1">
      <c r="A174" s="278"/>
      <c r="B174" s="224" t="s">
        <v>44</v>
      </c>
      <c r="C174" s="131" t="s">
        <v>45</v>
      </c>
      <c r="D174" s="119">
        <v>55.1</v>
      </c>
      <c r="E174" s="133">
        <v>0.968365553602812</v>
      </c>
    </row>
    <row r="175" spans="1:5" ht="15" customHeight="1">
      <c r="A175" s="221" t="s">
        <v>245</v>
      </c>
      <c r="B175" s="217" t="s">
        <v>100</v>
      </c>
      <c r="C175" s="157" t="s">
        <v>3</v>
      </c>
      <c r="D175" s="210" t="s">
        <v>377</v>
      </c>
      <c r="E175" s="91" t="s">
        <v>378</v>
      </c>
    </row>
    <row r="176" spans="1:5" ht="27.75" customHeight="1">
      <c r="A176" s="221" t="s">
        <v>246</v>
      </c>
      <c r="B176" s="224" t="s">
        <v>101</v>
      </c>
      <c r="C176" s="131" t="s">
        <v>3</v>
      </c>
      <c r="D176" s="92">
        <v>0</v>
      </c>
      <c r="E176" s="132">
        <v>0</v>
      </c>
    </row>
    <row r="177" spans="1:5" ht="27.75" customHeight="1">
      <c r="A177" s="221" t="s">
        <v>247</v>
      </c>
      <c r="B177" s="224" t="s">
        <v>102</v>
      </c>
      <c r="C177" s="131" t="s">
        <v>34</v>
      </c>
      <c r="D177" s="92">
        <v>0.91</v>
      </c>
      <c r="E177" s="132">
        <v>0.7711864406779662</v>
      </c>
    </row>
    <row r="178" spans="1:5" ht="27" customHeight="1">
      <c r="A178" s="221" t="s">
        <v>248</v>
      </c>
      <c r="B178" s="224" t="s">
        <v>103</v>
      </c>
      <c r="C178" s="131" t="s">
        <v>34</v>
      </c>
      <c r="D178" s="92">
        <v>0</v>
      </c>
      <c r="E178" s="132">
        <v>0</v>
      </c>
    </row>
    <row r="179" spans="1:4" ht="24" customHeight="1">
      <c r="A179" s="225"/>
      <c r="D179" s="226"/>
    </row>
    <row r="180" ht="12.75">
      <c r="A180" s="225"/>
    </row>
    <row r="181" ht="12.75">
      <c r="A181" s="225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2">
    <mergeCell ref="A162:E162"/>
    <mergeCell ref="B170:E170"/>
    <mergeCell ref="A81:A87"/>
    <mergeCell ref="A54:A66"/>
    <mergeCell ref="A93:A105"/>
    <mergeCell ref="A106:A112"/>
    <mergeCell ref="A88:E88"/>
    <mergeCell ref="A92:E92"/>
    <mergeCell ref="B94:E94"/>
    <mergeCell ref="B107:E107"/>
    <mergeCell ref="A18:A30"/>
    <mergeCell ref="A32:A53"/>
    <mergeCell ref="A8:E8"/>
    <mergeCell ref="A17:E17"/>
    <mergeCell ref="B19:E19"/>
    <mergeCell ref="A77:A80"/>
    <mergeCell ref="A169:A174"/>
    <mergeCell ref="A1:E1"/>
    <mergeCell ref="A2:E2"/>
    <mergeCell ref="A3:E3"/>
    <mergeCell ref="A4:E4"/>
    <mergeCell ref="E6:E7"/>
    <mergeCell ref="A6:A7"/>
    <mergeCell ref="B6:B7"/>
    <mergeCell ref="C6:C7"/>
    <mergeCell ref="D6:D7"/>
    <mergeCell ref="B33:E33"/>
    <mergeCell ref="B42:E42"/>
    <mergeCell ref="B55:E55"/>
    <mergeCell ref="A67:E67"/>
    <mergeCell ref="A76:E76"/>
    <mergeCell ref="B78:E78"/>
    <mergeCell ref="A116:E116"/>
    <mergeCell ref="B118:E118"/>
    <mergeCell ref="B122:E122"/>
    <mergeCell ref="A126:E126"/>
    <mergeCell ref="B128:E128"/>
    <mergeCell ref="A160:E160"/>
    <mergeCell ref="A143:A157"/>
    <mergeCell ref="A117:A121"/>
    <mergeCell ref="A122:A125"/>
    <mergeCell ref="A127:A142"/>
  </mergeCells>
  <printOptions/>
  <pageMargins left="0.5118110236220472" right="0.35433070866141736" top="0.35433070866141736" bottom="0.2362204724409449" header="0.31496062992125984" footer="0.4724409448818898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view="pageBreakPreview" zoomScale="60" zoomScalePageLayoutView="0" workbookViewId="0" topLeftCell="A67">
      <selection activeCell="A14" sqref="A14"/>
    </sheetView>
  </sheetViews>
  <sheetFormatPr defaultColWidth="9.00390625" defaultRowHeight="12.75"/>
  <cols>
    <col min="1" max="1" width="49.875" style="97" customWidth="1"/>
    <col min="2" max="2" width="10.75390625" style="98" customWidth="1"/>
    <col min="3" max="3" width="16.375" style="105" customWidth="1"/>
    <col min="4" max="4" width="18.25390625" style="105" customWidth="1"/>
    <col min="5" max="16384" width="9.125" style="96" customWidth="1"/>
  </cols>
  <sheetData>
    <row r="1" spans="1:4" ht="15.75">
      <c r="A1" s="70"/>
      <c r="B1" s="71"/>
      <c r="C1" s="321" t="s">
        <v>104</v>
      </c>
      <c r="D1" s="321"/>
    </row>
    <row r="2" spans="1:4" ht="15.75" customHeight="1">
      <c r="A2" s="70"/>
      <c r="B2" s="71"/>
      <c r="C2" s="107"/>
      <c r="D2" s="107"/>
    </row>
    <row r="3" spans="1:4" ht="15.75">
      <c r="A3" s="318" t="s">
        <v>105</v>
      </c>
      <c r="B3" s="318"/>
      <c r="C3" s="319"/>
      <c r="D3" s="319"/>
    </row>
    <row r="4" spans="1:4" ht="15.75" customHeight="1">
      <c r="A4" s="319"/>
      <c r="B4" s="319"/>
      <c r="C4" s="319"/>
      <c r="D4" s="319"/>
    </row>
    <row r="5" spans="1:4" ht="32.25" customHeight="1">
      <c r="A5" s="316" t="s">
        <v>379</v>
      </c>
      <c r="B5" s="316"/>
      <c r="C5" s="316"/>
      <c r="D5" s="316"/>
    </row>
    <row r="6" spans="1:4" ht="33" customHeight="1">
      <c r="A6" s="320" t="s">
        <v>321</v>
      </c>
      <c r="B6" s="320"/>
      <c r="C6" s="320"/>
      <c r="D6" s="320"/>
    </row>
    <row r="7" spans="1:4" ht="10.5" customHeight="1">
      <c r="A7" s="316"/>
      <c r="B7" s="316"/>
      <c r="C7" s="316"/>
      <c r="D7" s="316"/>
    </row>
    <row r="8" spans="1:4" ht="15.75">
      <c r="A8" s="317" t="s">
        <v>357</v>
      </c>
      <c r="B8" s="317"/>
      <c r="C8" s="317"/>
      <c r="D8" s="317"/>
    </row>
    <row r="9" spans="1:4" ht="8.25" customHeight="1">
      <c r="A9" s="72"/>
      <c r="B9" s="73"/>
      <c r="C9" s="74"/>
      <c r="D9" s="74"/>
    </row>
    <row r="10" spans="1:4" ht="63">
      <c r="A10" s="75"/>
      <c r="B10" s="76" t="s">
        <v>82</v>
      </c>
      <c r="C10" s="77" t="s">
        <v>106</v>
      </c>
      <c r="D10" s="78" t="s">
        <v>201</v>
      </c>
    </row>
    <row r="11" spans="1:4" ht="25.5">
      <c r="A11" s="79" t="s">
        <v>155</v>
      </c>
      <c r="B11" s="80" t="s">
        <v>18</v>
      </c>
      <c r="C11" s="86">
        <v>2931623</v>
      </c>
      <c r="D11" s="87">
        <v>0.91</v>
      </c>
    </row>
    <row r="12" spans="1:4" ht="15.75">
      <c r="A12" s="81" t="s">
        <v>108</v>
      </c>
      <c r="B12" s="82" t="s">
        <v>3</v>
      </c>
      <c r="C12" s="86">
        <v>416</v>
      </c>
      <c r="D12" s="87">
        <v>1.05</v>
      </c>
    </row>
    <row r="13" spans="1:4" ht="15.75">
      <c r="A13" s="81" t="s">
        <v>109</v>
      </c>
      <c r="B13" s="82" t="s">
        <v>46</v>
      </c>
      <c r="C13" s="86">
        <v>0</v>
      </c>
      <c r="D13" s="87">
        <v>0</v>
      </c>
    </row>
    <row r="14" spans="1:4" ht="15.75">
      <c r="A14" s="79" t="s">
        <v>110</v>
      </c>
      <c r="B14" s="80" t="s">
        <v>17</v>
      </c>
      <c r="C14" s="86">
        <v>55183</v>
      </c>
      <c r="D14" s="87">
        <v>1.02</v>
      </c>
    </row>
    <row r="15" spans="1:4" ht="38.25">
      <c r="A15" s="79" t="s">
        <v>107</v>
      </c>
      <c r="B15" s="80"/>
      <c r="C15" s="88" t="s">
        <v>380</v>
      </c>
      <c r="D15" s="87" t="s">
        <v>381</v>
      </c>
    </row>
    <row r="16" spans="1:4" ht="46.5" hidden="1">
      <c r="A16" s="83"/>
      <c r="B16" s="82"/>
      <c r="C16" s="86"/>
      <c r="D16" s="87"/>
    </row>
    <row r="17" spans="1:4" ht="46.5" hidden="1">
      <c r="A17" s="83"/>
      <c r="B17" s="82"/>
      <c r="C17" s="86"/>
      <c r="D17" s="87"/>
    </row>
    <row r="18" spans="1:4" ht="46.5" hidden="1">
      <c r="A18" s="81"/>
      <c r="B18" s="82"/>
      <c r="C18" s="86"/>
      <c r="D18" s="87"/>
    </row>
    <row r="19" spans="1:4" ht="15.75">
      <c r="A19" s="81" t="s">
        <v>183</v>
      </c>
      <c r="B19" s="82" t="s">
        <v>18</v>
      </c>
      <c r="C19" s="86"/>
      <c r="D19" s="87"/>
    </row>
    <row r="20" spans="1:4" ht="15.75">
      <c r="A20" s="81" t="s">
        <v>161</v>
      </c>
      <c r="B20" s="82"/>
      <c r="C20" s="86">
        <v>1262326</v>
      </c>
      <c r="D20" s="87">
        <v>0.89</v>
      </c>
    </row>
    <row r="21" spans="1:4" ht="33" customHeight="1">
      <c r="A21" s="81" t="s">
        <v>162</v>
      </c>
      <c r="B21" s="82"/>
      <c r="C21" s="86">
        <v>2171522</v>
      </c>
      <c r="D21" s="87">
        <v>1.15</v>
      </c>
    </row>
    <row r="22" spans="1:4" ht="18.75" customHeight="1">
      <c r="A22" s="81" t="s">
        <v>230</v>
      </c>
      <c r="B22" s="82"/>
      <c r="C22" s="86"/>
      <c r="D22" s="87"/>
    </row>
    <row r="23" spans="1:4" ht="16.5" customHeight="1">
      <c r="A23" s="81" t="s">
        <v>231</v>
      </c>
      <c r="B23" s="82"/>
      <c r="C23" s="86">
        <v>0</v>
      </c>
      <c r="D23" s="87">
        <v>0</v>
      </c>
    </row>
    <row r="24" spans="1:4" ht="25.5" customHeight="1">
      <c r="A24" s="81" t="s">
        <v>163</v>
      </c>
      <c r="B24" s="82" t="s">
        <v>18</v>
      </c>
      <c r="C24" s="86">
        <v>14203</v>
      </c>
      <c r="D24" s="87">
        <v>0.06</v>
      </c>
    </row>
    <row r="25" spans="1:4" ht="15.75">
      <c r="A25" s="81" t="s">
        <v>167</v>
      </c>
      <c r="B25" s="82" t="s">
        <v>18</v>
      </c>
      <c r="C25" s="86">
        <v>27763</v>
      </c>
      <c r="D25" s="87">
        <v>0.6</v>
      </c>
    </row>
    <row r="26" spans="3:4" ht="15.75">
      <c r="C26" s="99"/>
      <c r="D26" s="99"/>
    </row>
    <row r="27" spans="1:4" ht="15.75">
      <c r="A27" s="318" t="s">
        <v>105</v>
      </c>
      <c r="B27" s="318"/>
      <c r="C27" s="319"/>
      <c r="D27" s="319"/>
    </row>
    <row r="28" spans="1:4" ht="15.75">
      <c r="A28" s="319"/>
      <c r="B28" s="319"/>
      <c r="C28" s="319"/>
      <c r="D28" s="319"/>
    </row>
    <row r="29" spans="1:4" ht="15.75">
      <c r="A29" s="316" t="s">
        <v>328</v>
      </c>
      <c r="B29" s="316"/>
      <c r="C29" s="316"/>
      <c r="D29" s="316"/>
    </row>
    <row r="30" spans="1:4" ht="32.25" customHeight="1">
      <c r="A30" s="320" t="s">
        <v>329</v>
      </c>
      <c r="B30" s="320"/>
      <c r="C30" s="320"/>
      <c r="D30" s="320"/>
    </row>
    <row r="31" spans="1:4" ht="15.75">
      <c r="A31" s="316"/>
      <c r="B31" s="316"/>
      <c r="C31" s="316"/>
      <c r="D31" s="316"/>
    </row>
    <row r="32" spans="1:4" ht="15.75">
      <c r="A32" s="317" t="s">
        <v>358</v>
      </c>
      <c r="B32" s="317"/>
      <c r="C32" s="317"/>
      <c r="D32" s="317"/>
    </row>
    <row r="33" spans="1:4" ht="15.75">
      <c r="A33" s="72"/>
      <c r="B33" s="73"/>
      <c r="C33" s="74"/>
      <c r="D33" s="74"/>
    </row>
    <row r="34" spans="1:4" ht="63">
      <c r="A34" s="75"/>
      <c r="B34" s="76" t="s">
        <v>82</v>
      </c>
      <c r="C34" s="77" t="s">
        <v>106</v>
      </c>
      <c r="D34" s="78" t="s">
        <v>201</v>
      </c>
    </row>
    <row r="35" spans="1:4" ht="25.5">
      <c r="A35" s="79" t="s">
        <v>155</v>
      </c>
      <c r="B35" s="80" t="s">
        <v>18</v>
      </c>
      <c r="C35" s="100">
        <v>834018</v>
      </c>
      <c r="D35" s="101">
        <v>1</v>
      </c>
    </row>
    <row r="36" spans="1:4" ht="15.75">
      <c r="A36" s="81" t="s">
        <v>108</v>
      </c>
      <c r="B36" s="82" t="s">
        <v>3</v>
      </c>
      <c r="C36" s="102">
        <v>566</v>
      </c>
      <c r="D36" s="101">
        <v>1.01</v>
      </c>
    </row>
    <row r="37" spans="1:4" ht="15.75">
      <c r="A37" s="81" t="s">
        <v>109</v>
      </c>
      <c r="B37" s="82" t="s">
        <v>46</v>
      </c>
      <c r="C37" s="102">
        <v>0</v>
      </c>
      <c r="D37" s="101">
        <v>0</v>
      </c>
    </row>
    <row r="38" spans="1:4" ht="15.75">
      <c r="A38" s="79" t="s">
        <v>110</v>
      </c>
      <c r="B38" s="80" t="s">
        <v>17</v>
      </c>
      <c r="C38" s="103">
        <v>35581</v>
      </c>
      <c r="D38" s="101">
        <v>1.05</v>
      </c>
    </row>
    <row r="39" spans="1:4" ht="38.25">
      <c r="A39" s="79" t="s">
        <v>107</v>
      </c>
      <c r="B39" s="80" t="s">
        <v>330</v>
      </c>
      <c r="C39" s="102"/>
      <c r="D39" s="101"/>
    </row>
    <row r="40" spans="1:4" ht="15.75">
      <c r="A40" s="83" t="s">
        <v>331</v>
      </c>
      <c r="B40" s="82" t="s">
        <v>382</v>
      </c>
      <c r="C40" s="102">
        <v>239886</v>
      </c>
      <c r="D40" s="101">
        <v>0.99</v>
      </c>
    </row>
    <row r="41" spans="1:4" ht="15.75">
      <c r="A41" s="81" t="s">
        <v>183</v>
      </c>
      <c r="B41" s="82" t="s">
        <v>18</v>
      </c>
      <c r="C41" s="109"/>
      <c r="D41" s="109"/>
    </row>
    <row r="42" spans="1:4" ht="15.75">
      <c r="A42" s="81" t="s">
        <v>161</v>
      </c>
      <c r="B42" s="82"/>
      <c r="C42" s="102">
        <v>168732</v>
      </c>
      <c r="D42" s="101">
        <v>0.94</v>
      </c>
    </row>
    <row r="43" spans="1:4" ht="15.75">
      <c r="A43" s="81" t="s">
        <v>162</v>
      </c>
      <c r="B43" s="82"/>
      <c r="C43" s="103">
        <v>442899</v>
      </c>
      <c r="D43" s="101">
        <v>1.25</v>
      </c>
    </row>
    <row r="44" spans="1:4" ht="15.75">
      <c r="A44" s="81" t="s">
        <v>230</v>
      </c>
      <c r="B44" s="82"/>
      <c r="C44" s="102"/>
      <c r="D44" s="102"/>
    </row>
    <row r="45" spans="1:4" ht="15.75">
      <c r="A45" s="81" t="s">
        <v>231</v>
      </c>
      <c r="B45" s="82" t="s">
        <v>18</v>
      </c>
      <c r="C45" s="103">
        <v>0</v>
      </c>
      <c r="D45" s="101">
        <v>0</v>
      </c>
    </row>
    <row r="46" spans="1:4" ht="15.75">
      <c r="A46" s="81" t="s">
        <v>163</v>
      </c>
      <c r="B46" s="82" t="s">
        <v>18</v>
      </c>
      <c r="C46" s="103">
        <v>56587</v>
      </c>
      <c r="D46" s="101">
        <v>0.71</v>
      </c>
    </row>
    <row r="47" spans="1:4" ht="15.75">
      <c r="A47" s="81" t="s">
        <v>167</v>
      </c>
      <c r="B47" s="82" t="s">
        <v>18</v>
      </c>
      <c r="C47" s="103">
        <v>31009</v>
      </c>
      <c r="D47" s="101">
        <v>1.82</v>
      </c>
    </row>
    <row r="48" spans="3:4" ht="15.75">
      <c r="C48" s="99"/>
      <c r="D48" s="99"/>
    </row>
    <row r="49" spans="1:4" ht="15.75">
      <c r="A49" s="318" t="s">
        <v>105</v>
      </c>
      <c r="B49" s="318"/>
      <c r="C49" s="319"/>
      <c r="D49" s="319"/>
    </row>
    <row r="50" spans="1:4" ht="15.75">
      <c r="A50" s="319"/>
      <c r="B50" s="319"/>
      <c r="C50" s="319"/>
      <c r="D50" s="319"/>
    </row>
    <row r="51" spans="1:4" ht="15.75">
      <c r="A51" s="316" t="s">
        <v>320</v>
      </c>
      <c r="B51" s="316"/>
      <c r="C51" s="316"/>
      <c r="D51" s="316"/>
    </row>
    <row r="52" spans="1:4" ht="42.75" customHeight="1">
      <c r="A52" s="320" t="s">
        <v>321</v>
      </c>
      <c r="B52" s="320"/>
      <c r="C52" s="320"/>
      <c r="D52" s="320"/>
    </row>
    <row r="53" spans="1:4" ht="4.5" customHeight="1">
      <c r="A53" s="316"/>
      <c r="B53" s="316"/>
      <c r="C53" s="316"/>
      <c r="D53" s="316"/>
    </row>
    <row r="54" spans="1:4" ht="18" customHeight="1">
      <c r="A54" s="317" t="s">
        <v>357</v>
      </c>
      <c r="B54" s="317"/>
      <c r="C54" s="317"/>
      <c r="D54" s="317"/>
    </row>
    <row r="55" spans="1:4" ht="9.75" customHeight="1">
      <c r="A55" s="72"/>
      <c r="B55" s="73"/>
      <c r="C55" s="74"/>
      <c r="D55" s="74"/>
    </row>
    <row r="56" spans="1:4" ht="63">
      <c r="A56" s="75"/>
      <c r="B56" s="76" t="s">
        <v>82</v>
      </c>
      <c r="C56" s="236" t="s">
        <v>106</v>
      </c>
      <c r="D56" s="237" t="s">
        <v>201</v>
      </c>
    </row>
    <row r="57" spans="1:4" ht="25.5">
      <c r="A57" s="79" t="s">
        <v>155</v>
      </c>
      <c r="B57" s="80" t="s">
        <v>359</v>
      </c>
      <c r="C57" s="238">
        <v>1177540</v>
      </c>
      <c r="D57" s="104">
        <v>-0.02</v>
      </c>
    </row>
    <row r="58" spans="1:4" ht="15.75">
      <c r="A58" s="81" t="s">
        <v>108</v>
      </c>
      <c r="B58" s="82" t="s">
        <v>3</v>
      </c>
      <c r="C58" s="238">
        <v>297</v>
      </c>
      <c r="D58" s="104"/>
    </row>
    <row r="59" spans="1:4" ht="15.75">
      <c r="A59" s="81" t="s">
        <v>109</v>
      </c>
      <c r="B59" s="82" t="s">
        <v>46</v>
      </c>
      <c r="C59" s="238"/>
      <c r="D59" s="104"/>
    </row>
    <row r="60" spans="1:4" ht="15.75">
      <c r="A60" s="79" t="s">
        <v>110</v>
      </c>
      <c r="B60" s="80" t="s">
        <v>17</v>
      </c>
      <c r="C60" s="238">
        <v>33000</v>
      </c>
      <c r="D60" s="104">
        <v>0.05</v>
      </c>
    </row>
    <row r="61" spans="1:4" ht="15.75" customHeight="1">
      <c r="A61" s="79" t="s">
        <v>107</v>
      </c>
      <c r="B61" s="80"/>
      <c r="C61" s="103"/>
      <c r="D61" s="104"/>
    </row>
    <row r="62" spans="1:4" ht="15.75">
      <c r="A62" s="83" t="s">
        <v>322</v>
      </c>
      <c r="B62" s="82" t="s">
        <v>323</v>
      </c>
      <c r="C62" s="238">
        <v>66452</v>
      </c>
      <c r="D62" s="104">
        <v>-0.02</v>
      </c>
    </row>
    <row r="63" spans="1:4" ht="15.75">
      <c r="A63" s="83"/>
      <c r="B63" s="82"/>
      <c r="C63" s="102"/>
      <c r="D63" s="104"/>
    </row>
    <row r="64" spans="1:4" ht="15.75">
      <c r="A64" s="81" t="s">
        <v>183</v>
      </c>
      <c r="B64" s="82" t="s">
        <v>18</v>
      </c>
      <c r="C64" s="102">
        <v>0</v>
      </c>
      <c r="D64" s="104"/>
    </row>
    <row r="65" spans="1:4" ht="15.75">
      <c r="A65" s="81" t="s">
        <v>161</v>
      </c>
      <c r="B65" s="82"/>
      <c r="C65" s="103"/>
      <c r="D65" s="104"/>
    </row>
    <row r="66" spans="1:4" ht="15.75">
      <c r="A66" s="81" t="s">
        <v>162</v>
      </c>
      <c r="B66" s="82"/>
      <c r="C66" s="103"/>
      <c r="D66" s="104"/>
    </row>
    <row r="67" spans="1:4" ht="15.75">
      <c r="A67" s="81" t="s">
        <v>230</v>
      </c>
      <c r="B67" s="82"/>
      <c r="C67" s="102"/>
      <c r="D67" s="104"/>
    </row>
    <row r="68" spans="1:4" ht="15.75">
      <c r="A68" s="81" t="s">
        <v>231</v>
      </c>
      <c r="B68" s="82"/>
      <c r="C68" s="103">
        <v>0</v>
      </c>
      <c r="D68" s="104"/>
    </row>
    <row r="69" spans="1:4" ht="15.75">
      <c r="A69" s="81" t="s">
        <v>163</v>
      </c>
      <c r="B69" s="82" t="s">
        <v>18</v>
      </c>
      <c r="C69" s="103"/>
      <c r="D69" s="104"/>
    </row>
    <row r="70" spans="1:4" ht="15.75">
      <c r="A70" s="81" t="s">
        <v>167</v>
      </c>
      <c r="B70" s="82" t="s">
        <v>18</v>
      </c>
      <c r="C70" s="102"/>
      <c r="D70" s="104"/>
    </row>
    <row r="71" ht="23.25" customHeight="1"/>
    <row r="72" spans="1:4" ht="15.75">
      <c r="A72" s="318" t="s">
        <v>105</v>
      </c>
      <c r="B72" s="318"/>
      <c r="C72" s="319"/>
      <c r="D72" s="319"/>
    </row>
    <row r="73" spans="1:4" ht="15.75">
      <c r="A73" s="319"/>
      <c r="B73" s="319"/>
      <c r="C73" s="319"/>
      <c r="D73" s="319"/>
    </row>
    <row r="74" spans="1:4" ht="15.75">
      <c r="A74" s="316" t="s">
        <v>319</v>
      </c>
      <c r="B74" s="316"/>
      <c r="C74" s="316"/>
      <c r="D74" s="316"/>
    </row>
    <row r="75" spans="1:4" ht="42" customHeight="1">
      <c r="A75" s="320" t="s">
        <v>354</v>
      </c>
      <c r="B75" s="320"/>
      <c r="C75" s="320"/>
      <c r="D75" s="320"/>
    </row>
    <row r="76" spans="1:4" ht="6.75" customHeight="1">
      <c r="A76" s="316"/>
      <c r="B76" s="316"/>
      <c r="C76" s="316"/>
      <c r="D76" s="316"/>
    </row>
    <row r="77" spans="1:4" ht="15.75">
      <c r="A77" s="317" t="s">
        <v>357</v>
      </c>
      <c r="B77" s="317"/>
      <c r="C77" s="317"/>
      <c r="D77" s="317"/>
    </row>
    <row r="78" spans="1:4" ht="8.25" customHeight="1">
      <c r="A78" s="72"/>
      <c r="B78" s="73"/>
      <c r="C78" s="74"/>
      <c r="D78" s="74"/>
    </row>
    <row r="79" spans="1:4" ht="63">
      <c r="A79" s="75"/>
      <c r="B79" s="76" t="s">
        <v>82</v>
      </c>
      <c r="C79" s="77" t="s">
        <v>106</v>
      </c>
      <c r="D79" s="78" t="s">
        <v>201</v>
      </c>
    </row>
    <row r="80" spans="1:4" ht="25.5">
      <c r="A80" s="79" t="s">
        <v>155</v>
      </c>
      <c r="B80" s="80" t="s">
        <v>18</v>
      </c>
      <c r="C80" s="102">
        <v>948070</v>
      </c>
      <c r="D80" s="104">
        <v>1.915</v>
      </c>
    </row>
    <row r="81" spans="1:4" ht="15.75">
      <c r="A81" s="81" t="s">
        <v>108</v>
      </c>
      <c r="B81" s="82" t="s">
        <v>3</v>
      </c>
      <c r="C81" s="102">
        <v>202.5</v>
      </c>
      <c r="D81" s="104">
        <v>1.266</v>
      </c>
    </row>
    <row r="82" spans="1:4" ht="15.75">
      <c r="A82" s="81" t="s">
        <v>109</v>
      </c>
      <c r="B82" s="82" t="s">
        <v>46</v>
      </c>
      <c r="C82" s="102">
        <v>101</v>
      </c>
      <c r="D82" s="104">
        <v>2.02</v>
      </c>
    </row>
    <row r="83" spans="1:4" ht="15.75">
      <c r="A83" s="79" t="s">
        <v>110</v>
      </c>
      <c r="B83" s="80" t="s">
        <v>17</v>
      </c>
      <c r="C83" s="103">
        <v>29365</v>
      </c>
      <c r="D83" s="104">
        <v>0.984</v>
      </c>
    </row>
    <row r="84" spans="1:4" ht="38.25">
      <c r="A84" s="79" t="s">
        <v>107</v>
      </c>
      <c r="B84" s="80"/>
      <c r="C84" s="102"/>
      <c r="D84" s="104"/>
    </row>
    <row r="85" spans="1:4" ht="15.75">
      <c r="A85" s="83" t="s">
        <v>324</v>
      </c>
      <c r="B85" s="82" t="s">
        <v>325</v>
      </c>
      <c r="C85" s="103">
        <v>4345</v>
      </c>
      <c r="D85" s="104">
        <v>0.9046</v>
      </c>
    </row>
    <row r="86" spans="1:4" ht="15.75">
      <c r="A86" s="83" t="s">
        <v>326</v>
      </c>
      <c r="B86" s="82" t="s">
        <v>323</v>
      </c>
      <c r="C86" s="103">
        <v>9127</v>
      </c>
      <c r="D86" s="104">
        <v>1.1092</v>
      </c>
    </row>
    <row r="87" spans="1:4" ht="15.75">
      <c r="A87" s="81" t="s">
        <v>327</v>
      </c>
      <c r="B87" s="82" t="s">
        <v>323</v>
      </c>
      <c r="C87" s="103"/>
      <c r="D87" s="104"/>
    </row>
    <row r="88" spans="1:4" ht="15.75">
      <c r="A88" s="81" t="s">
        <v>183</v>
      </c>
      <c r="B88" s="82" t="s">
        <v>18</v>
      </c>
      <c r="C88" s="103"/>
      <c r="D88" s="104"/>
    </row>
    <row r="89" spans="1:4" ht="15.75">
      <c r="A89" s="81" t="s">
        <v>161</v>
      </c>
      <c r="B89" s="82"/>
      <c r="C89" s="106">
        <v>326553</v>
      </c>
      <c r="D89" s="104">
        <v>1.586</v>
      </c>
    </row>
    <row r="90" spans="1:4" ht="15.75">
      <c r="A90" s="81" t="s">
        <v>162</v>
      </c>
      <c r="B90" s="82"/>
      <c r="C90" s="106">
        <v>311487</v>
      </c>
      <c r="D90" s="104">
        <v>0.999</v>
      </c>
    </row>
    <row r="91" spans="1:4" ht="15.75">
      <c r="A91" s="81" t="s">
        <v>230</v>
      </c>
      <c r="B91" s="82"/>
      <c r="C91" s="103"/>
      <c r="D91" s="104"/>
    </row>
    <row r="92" spans="1:4" ht="15.75">
      <c r="A92" s="81" t="s">
        <v>231</v>
      </c>
      <c r="B92" s="82"/>
      <c r="C92" s="100">
        <v>2208.91</v>
      </c>
      <c r="D92" s="104">
        <v>1.179</v>
      </c>
    </row>
    <row r="93" spans="1:4" ht="15.75">
      <c r="A93" s="81" t="s">
        <v>163</v>
      </c>
      <c r="B93" s="82" t="s">
        <v>18</v>
      </c>
      <c r="C93" s="100">
        <v>7322</v>
      </c>
      <c r="D93" s="104">
        <v>0.6446</v>
      </c>
    </row>
    <row r="94" spans="1:4" ht="15.75">
      <c r="A94" s="81" t="s">
        <v>167</v>
      </c>
      <c r="B94" s="82" t="s">
        <v>18</v>
      </c>
      <c r="C94" s="100">
        <v>55863</v>
      </c>
      <c r="D94" s="104">
        <v>0.6534</v>
      </c>
    </row>
  </sheetData>
  <sheetProtection/>
  <mergeCells count="21">
    <mergeCell ref="C1:D1"/>
    <mergeCell ref="A3:D4"/>
    <mergeCell ref="A5:D5"/>
    <mergeCell ref="A6:D6"/>
    <mergeCell ref="A7:D7"/>
    <mergeCell ref="A54:D54"/>
    <mergeCell ref="A30:D30"/>
    <mergeCell ref="A31:D31"/>
    <mergeCell ref="A32:D32"/>
    <mergeCell ref="A49:D50"/>
    <mergeCell ref="A51:D51"/>
    <mergeCell ref="A29:D29"/>
    <mergeCell ref="A8:D8"/>
    <mergeCell ref="A76:D76"/>
    <mergeCell ref="A27:D28"/>
    <mergeCell ref="A77:D77"/>
    <mergeCell ref="A53:D53"/>
    <mergeCell ref="A75:D75"/>
    <mergeCell ref="A52:D52"/>
    <mergeCell ref="A72:D73"/>
    <mergeCell ref="A74:D7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7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zoomScaleNormal="75" zoomScalePageLayoutView="0" workbookViewId="0" topLeftCell="A1">
      <selection activeCell="E42" sqref="E42"/>
    </sheetView>
  </sheetViews>
  <sheetFormatPr defaultColWidth="9.00390625" defaultRowHeight="12.75"/>
  <cols>
    <col min="1" max="1" width="38.25390625" style="19" customWidth="1"/>
    <col min="2" max="2" width="8.875" style="5" hidden="1" customWidth="1"/>
    <col min="3" max="3" width="18.875" style="23" customWidth="1"/>
    <col min="4" max="5" width="14.75390625" style="6" customWidth="1"/>
    <col min="6" max="6" width="28.75390625" style="6" hidden="1" customWidth="1"/>
    <col min="7" max="16384" width="9.125" style="6" customWidth="1"/>
  </cols>
  <sheetData>
    <row r="1" spans="4:5" ht="15.75">
      <c r="D1" s="322" t="s">
        <v>111</v>
      </c>
      <c r="E1" s="323"/>
    </row>
    <row r="3" spans="1:5" ht="28.5" customHeight="1">
      <c r="A3" s="324" t="s">
        <v>112</v>
      </c>
      <c r="B3" s="324"/>
      <c r="C3" s="324"/>
      <c r="D3" s="324"/>
      <c r="E3" s="324"/>
    </row>
    <row r="4" spans="2:5" ht="15.75" hidden="1">
      <c r="B4" s="7" t="s">
        <v>113</v>
      </c>
      <c r="C4" s="7"/>
      <c r="D4" s="325" t="s">
        <v>114</v>
      </c>
      <c r="E4" s="326"/>
    </row>
    <row r="5" spans="1:5" ht="78" customHeight="1">
      <c r="A5" s="3"/>
      <c r="B5" s="4" t="s">
        <v>115</v>
      </c>
      <c r="C5" s="8" t="s">
        <v>82</v>
      </c>
      <c r="D5" s="8" t="s">
        <v>116</v>
      </c>
      <c r="E5" s="8" t="s">
        <v>182</v>
      </c>
    </row>
    <row r="6" spans="1:5" ht="46.5" customHeight="1">
      <c r="A6" s="20" t="s">
        <v>249</v>
      </c>
      <c r="B6" s="7"/>
      <c r="C6" s="11" t="s">
        <v>117</v>
      </c>
      <c r="D6" s="10"/>
      <c r="E6" s="11"/>
    </row>
    <row r="7" spans="1:5" ht="23.25" customHeight="1" hidden="1">
      <c r="A7" s="21"/>
      <c r="B7" s="13"/>
      <c r="C7" s="7"/>
      <c r="D7" s="12"/>
      <c r="E7" s="12"/>
    </row>
    <row r="8" spans="1:5" ht="24" customHeight="1" hidden="1">
      <c r="A8" s="21"/>
      <c r="B8" s="13"/>
      <c r="C8" s="7"/>
      <c r="D8" s="12"/>
      <c r="E8" s="12"/>
    </row>
    <row r="9" spans="1:5" ht="24" customHeight="1" hidden="1">
      <c r="A9" s="21"/>
      <c r="B9" s="13"/>
      <c r="C9" s="7"/>
      <c r="D9" s="12"/>
      <c r="E9" s="12"/>
    </row>
    <row r="10" spans="1:5" ht="24" customHeight="1" hidden="1">
      <c r="A10" s="21"/>
      <c r="B10" s="13"/>
      <c r="C10" s="7"/>
      <c r="D10" s="12"/>
      <c r="E10" s="12"/>
    </row>
    <row r="11" spans="1:5" ht="31.5" customHeight="1" hidden="1">
      <c r="A11" s="22" t="s">
        <v>118</v>
      </c>
      <c r="B11" s="7"/>
      <c r="C11" s="11" t="s">
        <v>119</v>
      </c>
      <c r="D11" s="14" t="s">
        <v>120</v>
      </c>
      <c r="E11" s="15"/>
    </row>
    <row r="12" spans="1:5" ht="26.25" customHeight="1">
      <c r="A12" s="22"/>
      <c r="B12" s="13" t="s">
        <v>121</v>
      </c>
      <c r="C12" s="7"/>
      <c r="D12" s="16"/>
      <c r="E12" s="16"/>
    </row>
    <row r="13" spans="1:5" ht="22.5" customHeight="1">
      <c r="A13" s="21"/>
      <c r="B13" s="7"/>
      <c r="C13" s="11"/>
      <c r="D13" s="16"/>
      <c r="E13" s="16"/>
    </row>
    <row r="14" spans="1:5" ht="24.75" customHeight="1">
      <c r="A14" s="22"/>
      <c r="B14" s="7"/>
      <c r="C14" s="11"/>
      <c r="D14" s="17"/>
      <c r="E14" s="18"/>
    </row>
    <row r="15" spans="1:5" ht="32.25" customHeight="1" hidden="1">
      <c r="A15" s="22" t="s">
        <v>122</v>
      </c>
      <c r="B15" s="7"/>
      <c r="C15" s="11" t="s">
        <v>119</v>
      </c>
      <c r="D15" s="14" t="s">
        <v>123</v>
      </c>
      <c r="E15" s="15"/>
    </row>
    <row r="16" spans="1:5" ht="32.25" customHeight="1" hidden="1">
      <c r="A16" s="22" t="s">
        <v>124</v>
      </c>
      <c r="B16" s="7"/>
      <c r="C16" s="11" t="s">
        <v>125</v>
      </c>
      <c r="D16" s="14" t="s">
        <v>126</v>
      </c>
      <c r="E16" s="15"/>
    </row>
    <row r="17" spans="1:5" ht="27" customHeight="1" hidden="1">
      <c r="A17" s="22" t="s">
        <v>127</v>
      </c>
      <c r="B17" s="7"/>
      <c r="C17" s="11" t="s">
        <v>128</v>
      </c>
      <c r="D17" s="10">
        <v>10</v>
      </c>
      <c r="E17" s="11">
        <v>0</v>
      </c>
    </row>
    <row r="18" spans="1:5" ht="25.5" customHeight="1" hidden="1">
      <c r="A18" s="22"/>
      <c r="B18" s="7"/>
      <c r="C18" s="11"/>
      <c r="D18" s="10"/>
      <c r="E18" s="11"/>
    </row>
    <row r="19" spans="1:5" ht="27" customHeight="1" hidden="1">
      <c r="A19" s="22"/>
      <c r="B19" s="7"/>
      <c r="C19" s="11"/>
      <c r="D19" s="10"/>
      <c r="E19" s="11"/>
    </row>
    <row r="20" spans="1:5" s="5" customFormat="1" ht="30" customHeight="1" hidden="1">
      <c r="A20" s="22" t="s">
        <v>129</v>
      </c>
      <c r="B20" s="9" t="s">
        <v>130</v>
      </c>
      <c r="C20" s="7"/>
      <c r="D20" s="13"/>
      <c r="E20" s="13"/>
    </row>
    <row r="21" spans="1:5" ht="33.75" customHeight="1">
      <c r="A21" s="20" t="s">
        <v>196</v>
      </c>
      <c r="B21" s="13"/>
      <c r="D21" s="12"/>
      <c r="E21" s="12"/>
    </row>
    <row r="22" spans="1:5" ht="30" customHeight="1" hidden="1">
      <c r="A22" s="22" t="s">
        <v>131</v>
      </c>
      <c r="B22" s="13" t="s">
        <v>121</v>
      </c>
      <c r="C22" s="7" t="s">
        <v>132</v>
      </c>
      <c r="D22" s="12">
        <v>3</v>
      </c>
      <c r="E22" s="12"/>
    </row>
    <row r="23" spans="1:5" ht="30" customHeight="1">
      <c r="A23" s="22" t="s">
        <v>133</v>
      </c>
      <c r="B23" s="13"/>
      <c r="C23" s="7" t="s">
        <v>200</v>
      </c>
      <c r="D23" s="12"/>
      <c r="E23" s="12"/>
    </row>
    <row r="24" spans="1:5" ht="30" customHeight="1">
      <c r="A24" s="22" t="s">
        <v>134</v>
      </c>
      <c r="B24" s="13"/>
      <c r="C24" s="7" t="s">
        <v>135</v>
      </c>
      <c r="D24" s="12"/>
      <c r="E24" s="12"/>
    </row>
    <row r="25" spans="1:5" ht="30" customHeight="1">
      <c r="A25" s="21" t="s">
        <v>136</v>
      </c>
      <c r="B25" s="13"/>
      <c r="C25" s="7" t="s">
        <v>137</v>
      </c>
      <c r="D25" s="12"/>
      <c r="E25" s="12"/>
    </row>
    <row r="26" spans="1:5" ht="30.75" customHeight="1">
      <c r="A26" s="21" t="s">
        <v>138</v>
      </c>
      <c r="B26" s="13"/>
      <c r="C26" s="7" t="s">
        <v>179</v>
      </c>
      <c r="D26" s="12"/>
      <c r="E26" s="12"/>
    </row>
    <row r="27" spans="1:5" ht="30.75" customHeight="1">
      <c r="A27" s="22" t="s">
        <v>180</v>
      </c>
      <c r="B27" s="9"/>
      <c r="C27" s="11" t="s">
        <v>181</v>
      </c>
      <c r="D27" s="12"/>
      <c r="E27" s="12"/>
    </row>
    <row r="28" spans="1:5" ht="22.5" customHeight="1">
      <c r="A28" s="22" t="s">
        <v>139</v>
      </c>
      <c r="B28" s="13"/>
      <c r="C28" s="7" t="s">
        <v>137</v>
      </c>
      <c r="D28" s="12"/>
      <c r="E28" s="12"/>
    </row>
    <row r="29" spans="1:5" ht="15.75">
      <c r="A29" s="21"/>
      <c r="B29" s="13"/>
      <c r="C29" s="7"/>
      <c r="D29" s="12"/>
      <c r="E29" s="12"/>
    </row>
    <row r="30" spans="1:5" ht="15.75">
      <c r="A30" s="21"/>
      <c r="B30" s="13"/>
      <c r="C30" s="7"/>
      <c r="D30" s="12"/>
      <c r="E30" s="12"/>
    </row>
    <row r="31" spans="1:5" ht="15.75">
      <c r="A31" s="21"/>
      <c r="B31" s="13"/>
      <c r="C31" s="11"/>
      <c r="D31" s="12"/>
      <c r="E31" s="12"/>
    </row>
    <row r="32" spans="1:5" ht="15.75">
      <c r="A32" s="21"/>
      <c r="B32" s="9"/>
      <c r="C32" s="7"/>
      <c r="D32" s="12"/>
      <c r="E32" s="12"/>
    </row>
    <row r="33" spans="1:5" ht="15.75">
      <c r="A33" s="21"/>
      <c r="B33" s="13"/>
      <c r="C33" s="7"/>
      <c r="D33" s="12"/>
      <c r="E33" s="1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0"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9" customWidth="1"/>
    <col min="2" max="2" width="12.875" style="5" customWidth="1"/>
    <col min="3" max="3" width="12.00390625" style="23" customWidth="1"/>
    <col min="4" max="4" width="12.125" style="6" customWidth="1"/>
    <col min="5" max="8" width="9.125" style="6" customWidth="1"/>
    <col min="9" max="9" width="12.00390625" style="6" customWidth="1"/>
    <col min="10" max="10" width="9.125" style="6" customWidth="1"/>
    <col min="11" max="11" width="8.00390625" style="6" customWidth="1"/>
    <col min="12" max="12" width="15.00390625" style="6" customWidth="1"/>
    <col min="13" max="13" width="0.2421875" style="6" customWidth="1"/>
    <col min="14" max="16384" width="9.125" style="6" customWidth="1"/>
  </cols>
  <sheetData>
    <row r="1" spans="1:13" ht="15.75" customHeight="1">
      <c r="A1" s="328" t="s">
        <v>141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13" ht="15.7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15.75">
      <c r="A3" s="329" t="s">
        <v>152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ht="15.75" customHeight="1">
      <c r="A4" s="330" t="s">
        <v>153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24"/>
    </row>
    <row r="5" spans="1:13" ht="15.75">
      <c r="A5" s="330" t="s">
        <v>164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24"/>
    </row>
    <row r="6" spans="1:13" ht="16.5" thickBot="1">
      <c r="A6" s="27"/>
      <c r="B6" s="28"/>
      <c r="C6" s="28"/>
      <c r="D6" s="28"/>
      <c r="E6" s="28"/>
      <c r="F6" s="28"/>
      <c r="G6" s="28"/>
      <c r="H6" s="28"/>
      <c r="I6" s="28"/>
      <c r="J6" s="331"/>
      <c r="K6" s="331"/>
      <c r="L6" s="29"/>
      <c r="M6" s="24"/>
    </row>
    <row r="7" spans="1:13" ht="78.75" customHeight="1" thickBot="1">
      <c r="A7" s="336" t="s">
        <v>147</v>
      </c>
      <c r="B7" s="338" t="s">
        <v>148</v>
      </c>
      <c r="C7" s="336" t="s">
        <v>149</v>
      </c>
      <c r="D7" s="338" t="s">
        <v>150</v>
      </c>
      <c r="E7" s="333" t="s">
        <v>175</v>
      </c>
      <c r="F7" s="334"/>
      <c r="G7" s="333" t="s">
        <v>176</v>
      </c>
      <c r="H7" s="334"/>
      <c r="I7" s="34" t="s">
        <v>199</v>
      </c>
      <c r="J7" s="333" t="s">
        <v>177</v>
      </c>
      <c r="K7" s="334"/>
      <c r="L7" s="336" t="s">
        <v>151</v>
      </c>
      <c r="M7" s="24"/>
    </row>
    <row r="8" spans="1:13" ht="16.5" thickBot="1">
      <c r="A8" s="337"/>
      <c r="B8" s="339"/>
      <c r="C8" s="337"/>
      <c r="D8" s="339"/>
      <c r="E8" s="25" t="s">
        <v>142</v>
      </c>
      <c r="F8" s="26" t="s">
        <v>143</v>
      </c>
      <c r="G8" s="25" t="s">
        <v>144</v>
      </c>
      <c r="H8" s="25" t="s">
        <v>145</v>
      </c>
      <c r="I8" s="34"/>
      <c r="J8" s="25" t="s">
        <v>142</v>
      </c>
      <c r="K8" s="25" t="s">
        <v>145</v>
      </c>
      <c r="L8" s="337"/>
      <c r="M8" s="24"/>
    </row>
    <row r="9" spans="1:13" ht="15.7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24"/>
    </row>
    <row r="10" spans="1:13" ht="15.7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24"/>
    </row>
    <row r="11" spans="1:13" ht="15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24"/>
    </row>
    <row r="12" spans="1:13" ht="15.7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24"/>
    </row>
    <row r="13" spans="1:13" ht="15.7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4"/>
    </row>
    <row r="14" spans="1:13" ht="15.7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4"/>
    </row>
    <row r="15" spans="1:13" ht="15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4"/>
    </row>
    <row r="16" spans="1:13" ht="15.7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4"/>
    </row>
    <row r="17" spans="1:13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4"/>
    </row>
    <row r="18" spans="1:13" ht="15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4"/>
    </row>
    <row r="19" spans="1:13" ht="15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4"/>
    </row>
    <row r="20" spans="1:13" ht="15.7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4"/>
    </row>
    <row r="21" spans="1:13" ht="15.7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4"/>
    </row>
    <row r="22" spans="1:13" ht="15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4"/>
    </row>
    <row r="23" spans="1:13" ht="15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4"/>
    </row>
    <row r="24" spans="1:13" ht="15.7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4"/>
    </row>
    <row r="25" spans="1:13" ht="15.7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4"/>
    </row>
    <row r="26" spans="1:13" ht="15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4"/>
    </row>
    <row r="27" spans="1:13" ht="16.5" thickBo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4"/>
    </row>
    <row r="28" spans="1:13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4"/>
    </row>
    <row r="29" spans="1:13" ht="15.75">
      <c r="A29" s="327" t="s">
        <v>192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</row>
    <row r="30" spans="1:13" ht="15.75">
      <c r="A30" s="332" t="s">
        <v>146</v>
      </c>
      <c r="B30" s="332"/>
      <c r="C30" s="332"/>
      <c r="D30" s="332"/>
      <c r="E30" s="332"/>
      <c r="F30" s="27"/>
      <c r="G30" s="27"/>
      <c r="H30" s="27"/>
      <c r="I30" s="27"/>
      <c r="J30" s="27"/>
      <c r="K30" s="27"/>
      <c r="L30" s="27"/>
      <c r="M30" s="24"/>
    </row>
    <row r="31" spans="1:13" ht="15.75">
      <c r="A31" s="335" t="s">
        <v>178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5.7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60" zoomScalePageLayoutView="0" workbookViewId="0" topLeftCell="A72">
      <selection activeCell="E12" sqref="E12"/>
    </sheetView>
  </sheetViews>
  <sheetFormatPr defaultColWidth="40.75390625" defaultRowHeight="102" customHeight="1" outlineLevelRow="1"/>
  <cols>
    <col min="1" max="1" width="20.625" style="1" customWidth="1"/>
    <col min="2" max="2" width="26.75390625" style="1" customWidth="1"/>
    <col min="3" max="3" width="18.25390625" style="1" customWidth="1"/>
    <col min="4" max="4" width="20.25390625" style="1" customWidth="1"/>
    <col min="5" max="5" width="35.125" style="1" customWidth="1"/>
    <col min="6" max="16384" width="40.75390625" style="1" customWidth="1"/>
  </cols>
  <sheetData>
    <row r="1" spans="5:16" ht="17.25" customHeight="1">
      <c r="E1" s="38" t="s">
        <v>140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ht="7.5" customHeight="1">
      <c r="D2" s="35"/>
    </row>
    <row r="3" spans="2:4" ht="25.5" customHeight="1">
      <c r="B3" s="36" t="s">
        <v>189</v>
      </c>
      <c r="C3" s="37"/>
      <c r="D3" s="37"/>
    </row>
    <row r="4" spans="1:5" ht="28.5" customHeight="1">
      <c r="A4" s="353" t="s">
        <v>258</v>
      </c>
      <c r="B4" s="353"/>
      <c r="C4" s="353"/>
      <c r="D4" s="353"/>
      <c r="E4" s="353"/>
    </row>
    <row r="5" spans="2:4" ht="15.75" customHeight="1">
      <c r="B5" s="373" t="s">
        <v>383</v>
      </c>
      <c r="C5" s="373"/>
      <c r="D5" s="373"/>
    </row>
    <row r="6" ht="18.75" customHeight="1" thickBot="1"/>
    <row r="7" spans="1:5" ht="21.75" customHeight="1">
      <c r="A7" s="363" t="s">
        <v>191</v>
      </c>
      <c r="B7" s="364"/>
      <c r="C7" s="361" t="s">
        <v>188</v>
      </c>
      <c r="D7" s="362"/>
      <c r="E7" s="354" t="s">
        <v>198</v>
      </c>
    </row>
    <row r="8" spans="1:5" ht="49.5" customHeight="1">
      <c r="A8" s="365"/>
      <c r="B8" s="366"/>
      <c r="C8" s="39" t="s">
        <v>384</v>
      </c>
      <c r="D8" s="40" t="s">
        <v>395</v>
      </c>
      <c r="E8" s="355"/>
    </row>
    <row r="9" spans="1:5" ht="21" customHeight="1" thickBot="1">
      <c r="A9" s="367" t="s">
        <v>184</v>
      </c>
      <c r="B9" s="357" t="s">
        <v>185</v>
      </c>
      <c r="C9" s="357" t="s">
        <v>186</v>
      </c>
      <c r="D9" s="359" t="s">
        <v>187</v>
      </c>
      <c r="E9" s="355"/>
    </row>
    <row r="10" spans="1:5" ht="102" customHeight="1" hidden="1" thickBot="1">
      <c r="A10" s="368"/>
      <c r="B10" s="358"/>
      <c r="C10" s="358"/>
      <c r="D10" s="360"/>
      <c r="E10" s="356"/>
    </row>
    <row r="11" spans="1:5" ht="34.5" customHeight="1" thickBot="1">
      <c r="A11" s="379" t="s">
        <v>333</v>
      </c>
      <c r="B11" s="380"/>
      <c r="C11" s="380"/>
      <c r="D11" s="380"/>
      <c r="E11" s="381"/>
    </row>
    <row r="12" spans="1:5" ht="60.75" customHeight="1">
      <c r="A12" s="369" t="s">
        <v>334</v>
      </c>
      <c r="B12" s="370" t="s">
        <v>259</v>
      </c>
      <c r="C12" s="42">
        <f>SUM(C13:C17)</f>
        <v>1397.676</v>
      </c>
      <c r="D12" s="42">
        <f>SUM(D13:D17)</f>
        <v>325.839</v>
      </c>
      <c r="E12" s="43" t="s">
        <v>260</v>
      </c>
    </row>
    <row r="13" spans="1:5" ht="35.25" customHeight="1">
      <c r="A13" s="341"/>
      <c r="B13" s="372"/>
      <c r="C13" s="68">
        <v>20</v>
      </c>
      <c r="D13" s="68">
        <v>20</v>
      </c>
      <c r="E13" s="69" t="s">
        <v>310</v>
      </c>
    </row>
    <row r="14" spans="1:5" ht="39" customHeight="1">
      <c r="A14" s="341"/>
      <c r="B14" s="372"/>
      <c r="C14" s="68">
        <v>10</v>
      </c>
      <c r="D14" s="68">
        <v>10</v>
      </c>
      <c r="E14" s="69" t="s">
        <v>311</v>
      </c>
    </row>
    <row r="15" spans="1:5" ht="31.5" customHeight="1">
      <c r="A15" s="341"/>
      <c r="B15" s="372"/>
      <c r="C15" s="44">
        <v>300</v>
      </c>
      <c r="D15" s="44">
        <v>172.839</v>
      </c>
      <c r="E15" s="45" t="s">
        <v>261</v>
      </c>
    </row>
    <row r="16" spans="1:5" ht="36" customHeight="1">
      <c r="A16" s="341"/>
      <c r="B16" s="372"/>
      <c r="C16" s="44">
        <v>350</v>
      </c>
      <c r="D16" s="44"/>
      <c r="E16" s="45" t="s">
        <v>262</v>
      </c>
    </row>
    <row r="17" spans="1:5" ht="31.5" customHeight="1" thickBot="1">
      <c r="A17" s="342"/>
      <c r="B17" s="382"/>
      <c r="C17" s="46">
        <f>250+467.676</f>
        <v>717.6759999999999</v>
      </c>
      <c r="D17" s="46">
        <f>58+65</f>
        <v>123</v>
      </c>
      <c r="E17" s="47" t="s">
        <v>263</v>
      </c>
    </row>
    <row r="18" spans="1:5" ht="102" customHeight="1">
      <c r="A18" s="369" t="s">
        <v>335</v>
      </c>
      <c r="B18" s="374" t="s">
        <v>264</v>
      </c>
      <c r="C18" s="42">
        <f>SUM(C19:C22)</f>
        <v>160</v>
      </c>
      <c r="D18" s="42">
        <f>SUM(D19:D22)</f>
        <v>0</v>
      </c>
      <c r="E18" s="48" t="s">
        <v>265</v>
      </c>
    </row>
    <row r="19" spans="1:5" ht="33" customHeight="1">
      <c r="A19" s="341"/>
      <c r="B19" s="375"/>
      <c r="C19" s="44">
        <v>50</v>
      </c>
      <c r="D19" s="44"/>
      <c r="E19" s="45" t="s">
        <v>266</v>
      </c>
    </row>
    <row r="20" spans="1:5" ht="50.25" customHeight="1">
      <c r="A20" s="341"/>
      <c r="B20" s="375"/>
      <c r="C20" s="44">
        <v>50</v>
      </c>
      <c r="D20" s="44"/>
      <c r="E20" s="45" t="s">
        <v>267</v>
      </c>
    </row>
    <row r="21" spans="1:5" ht="36.75" customHeight="1">
      <c r="A21" s="341"/>
      <c r="B21" s="375"/>
      <c r="C21" s="49">
        <v>50</v>
      </c>
      <c r="D21" s="44"/>
      <c r="E21" s="45" t="s">
        <v>268</v>
      </c>
    </row>
    <row r="22" spans="1:5" ht="21" customHeight="1" thickBot="1">
      <c r="A22" s="342"/>
      <c r="B22" s="377"/>
      <c r="C22" s="49">
        <v>10</v>
      </c>
      <c r="D22" s="50"/>
      <c r="E22" s="51" t="s">
        <v>269</v>
      </c>
    </row>
    <row r="23" spans="1:6" ht="102" customHeight="1">
      <c r="A23" s="369" t="s">
        <v>336</v>
      </c>
      <c r="B23" s="374" t="s">
        <v>270</v>
      </c>
      <c r="C23" s="42">
        <f>SUM(C24:C50)</f>
        <v>23479.197519999998</v>
      </c>
      <c r="D23" s="42">
        <f>SUM(D24:D50)</f>
        <v>15241.11791</v>
      </c>
      <c r="E23" s="48" t="s">
        <v>271</v>
      </c>
      <c r="F23" s="239"/>
    </row>
    <row r="24" spans="1:5" ht="42" customHeight="1">
      <c r="A24" s="341"/>
      <c r="B24" s="375"/>
      <c r="C24" s="52">
        <v>700</v>
      </c>
      <c r="D24" s="240">
        <f>68+291.54082+99.75</f>
        <v>459.29082</v>
      </c>
      <c r="E24" s="241" t="s">
        <v>272</v>
      </c>
    </row>
    <row r="25" spans="1:5" ht="42" customHeight="1">
      <c r="A25" s="341"/>
      <c r="B25" s="375"/>
      <c r="C25" s="52">
        <v>150</v>
      </c>
      <c r="D25" s="52">
        <v>0</v>
      </c>
      <c r="E25" s="241" t="s">
        <v>273</v>
      </c>
    </row>
    <row r="26" spans="1:5" ht="34.5" customHeight="1">
      <c r="A26" s="341"/>
      <c r="B26" s="375"/>
      <c r="C26" s="52">
        <v>3300.72594</v>
      </c>
      <c r="D26" s="240">
        <f>2072.06677+59.2+0</f>
        <v>2131.2667699999997</v>
      </c>
      <c r="E26" s="241" t="s">
        <v>274</v>
      </c>
    </row>
    <row r="27" spans="1:5" ht="84.75" customHeight="1">
      <c r="A27" s="341"/>
      <c r="B27" s="375"/>
      <c r="C27" s="52">
        <v>484.9</v>
      </c>
      <c r="D27" s="52">
        <v>484.9</v>
      </c>
      <c r="E27" s="242" t="s">
        <v>342</v>
      </c>
    </row>
    <row r="28" spans="1:5" ht="84.75" customHeight="1">
      <c r="A28" s="341"/>
      <c r="B28" s="375"/>
      <c r="C28" s="52">
        <v>1000.634</v>
      </c>
      <c r="D28" s="243">
        <v>800.08691</v>
      </c>
      <c r="E28" s="242" t="s">
        <v>385</v>
      </c>
    </row>
    <row r="29" spans="1:5" ht="99.75" customHeight="1">
      <c r="A29" s="341"/>
      <c r="B29" s="375"/>
      <c r="C29" s="52">
        <v>1064</v>
      </c>
      <c r="D29" s="52">
        <v>0</v>
      </c>
      <c r="E29" s="242" t="s">
        <v>386</v>
      </c>
    </row>
    <row r="30" spans="1:5" ht="109.5" customHeight="1">
      <c r="A30" s="341"/>
      <c r="B30" s="375"/>
      <c r="C30" s="52">
        <v>581.03806</v>
      </c>
      <c r="D30" s="52">
        <v>0</v>
      </c>
      <c r="E30" s="244" t="s">
        <v>387</v>
      </c>
    </row>
    <row r="31" spans="1:5" ht="102" customHeight="1">
      <c r="A31" s="341"/>
      <c r="B31" s="375"/>
      <c r="C31" s="52">
        <v>321.8</v>
      </c>
      <c r="D31" s="52">
        <f>112.94+208.86</f>
        <v>321.8</v>
      </c>
      <c r="E31" s="244" t="s">
        <v>343</v>
      </c>
    </row>
    <row r="32" spans="1:5" ht="102" customHeight="1">
      <c r="A32" s="341"/>
      <c r="B32" s="375"/>
      <c r="C32" s="52">
        <v>130.55</v>
      </c>
      <c r="D32" s="52">
        <f>87.384+41.06</f>
        <v>128.44400000000002</v>
      </c>
      <c r="E32" s="245" t="s">
        <v>344</v>
      </c>
    </row>
    <row r="33" spans="1:5" ht="67.5" customHeight="1">
      <c r="A33" s="341"/>
      <c r="B33" s="375"/>
      <c r="C33" s="52">
        <v>499.8</v>
      </c>
      <c r="D33" s="52">
        <v>0</v>
      </c>
      <c r="E33" s="245" t="s">
        <v>388</v>
      </c>
    </row>
    <row r="34" spans="1:5" ht="48.75" customHeight="1">
      <c r="A34" s="341"/>
      <c r="B34" s="375"/>
      <c r="C34" s="52">
        <v>600</v>
      </c>
      <c r="D34" s="52">
        <v>600</v>
      </c>
      <c r="E34" s="245" t="s">
        <v>389</v>
      </c>
    </row>
    <row r="35" spans="1:5" ht="30.75" customHeight="1">
      <c r="A35" s="341"/>
      <c r="B35" s="376"/>
      <c r="C35" s="52">
        <v>250</v>
      </c>
      <c r="D35" s="240">
        <f>34.94117+18.94934+12.269</f>
        <v>66.15951</v>
      </c>
      <c r="E35" s="241" t="s">
        <v>275</v>
      </c>
    </row>
    <row r="36" spans="1:5" ht="30.75" customHeight="1">
      <c r="A36" s="341"/>
      <c r="B36" s="376"/>
      <c r="C36" s="52">
        <v>840</v>
      </c>
      <c r="D36" s="240">
        <v>533.34344</v>
      </c>
      <c r="E36" s="241" t="s">
        <v>276</v>
      </c>
    </row>
    <row r="37" spans="1:5" ht="30.75" customHeight="1">
      <c r="A37" s="341"/>
      <c r="B37" s="376"/>
      <c r="C37" s="52">
        <v>150</v>
      </c>
      <c r="D37" s="240">
        <v>54.27973</v>
      </c>
      <c r="E37" s="241" t="s">
        <v>277</v>
      </c>
    </row>
    <row r="38" spans="1:5" ht="24" customHeight="1">
      <c r="A38" s="341"/>
      <c r="B38" s="376"/>
      <c r="C38" s="52">
        <v>2000</v>
      </c>
      <c r="D38" s="240">
        <v>898.05669</v>
      </c>
      <c r="E38" s="241" t="s">
        <v>278</v>
      </c>
    </row>
    <row r="39" spans="1:5" ht="24" customHeight="1">
      <c r="A39" s="341"/>
      <c r="B39" s="376"/>
      <c r="C39" s="52">
        <v>100</v>
      </c>
      <c r="D39" s="240">
        <f>0.35+10.908+67.96</f>
        <v>79.21799999999999</v>
      </c>
      <c r="E39" s="241" t="s">
        <v>279</v>
      </c>
    </row>
    <row r="40" spans="1:5" ht="24" customHeight="1">
      <c r="A40" s="341"/>
      <c r="B40" s="376"/>
      <c r="C40" s="52">
        <v>538.8</v>
      </c>
      <c r="D40" s="52">
        <v>0</v>
      </c>
      <c r="E40" s="241" t="s">
        <v>280</v>
      </c>
    </row>
    <row r="41" spans="1:5" ht="27.75" customHeight="1" hidden="1" outlineLevel="1">
      <c r="A41" s="341"/>
      <c r="B41" s="376"/>
      <c r="C41" s="52"/>
      <c r="D41" s="52">
        <v>0</v>
      </c>
      <c r="E41" s="241" t="s">
        <v>312</v>
      </c>
    </row>
    <row r="42" spans="1:5" ht="27.75" customHeight="1" collapsed="1">
      <c r="A42" s="341"/>
      <c r="B42" s="376"/>
      <c r="C42" s="243">
        <f>7.65+6816.49952+805+913.1516+504.4+815.6</f>
        <v>9862.30112</v>
      </c>
      <c r="D42" s="240">
        <f>7.65+5870.29502+805+611.8601+325.561+478.4356</f>
        <v>8098.801719999999</v>
      </c>
      <c r="E42" s="241" t="s">
        <v>281</v>
      </c>
    </row>
    <row r="43" spans="1:5" ht="27.75" customHeight="1">
      <c r="A43" s="341"/>
      <c r="B43" s="376"/>
      <c r="C43" s="52">
        <v>54.6484</v>
      </c>
      <c r="D43" s="52">
        <v>45.77461</v>
      </c>
      <c r="E43" s="241" t="s">
        <v>313</v>
      </c>
    </row>
    <row r="44" spans="1:5" ht="28.5" customHeight="1">
      <c r="A44" s="341"/>
      <c r="B44" s="376"/>
      <c r="C44" s="52">
        <v>350</v>
      </c>
      <c r="D44" s="240">
        <f>129.9+178.858</f>
        <v>308.75800000000004</v>
      </c>
      <c r="E44" s="241" t="s">
        <v>282</v>
      </c>
    </row>
    <row r="45" spans="1:5" ht="58.5" customHeight="1">
      <c r="A45" s="341"/>
      <c r="B45" s="376"/>
      <c r="C45" s="52">
        <v>350</v>
      </c>
      <c r="D45" s="240">
        <v>161.6564</v>
      </c>
      <c r="E45" s="242" t="s">
        <v>390</v>
      </c>
    </row>
    <row r="46" spans="1:5" ht="46.5" customHeight="1" thickBot="1">
      <c r="A46" s="341"/>
      <c r="B46" s="375"/>
      <c r="C46" s="52">
        <v>150</v>
      </c>
      <c r="D46" s="240">
        <v>69.28131</v>
      </c>
      <c r="E46" s="242" t="s">
        <v>345</v>
      </c>
    </row>
    <row r="47" spans="1:5" ht="15" customHeight="1" hidden="1" outlineLevel="1">
      <c r="A47" s="341"/>
      <c r="B47" s="375"/>
      <c r="C47" s="52"/>
      <c r="D47" s="52"/>
      <c r="E47" s="45"/>
    </row>
    <row r="48" spans="1:5" ht="15" customHeight="1" hidden="1" outlineLevel="1" thickBot="1">
      <c r="A48" s="341"/>
      <c r="B48" s="375"/>
      <c r="C48" s="52"/>
      <c r="D48" s="52"/>
      <c r="E48" s="45"/>
    </row>
    <row r="49" spans="1:5" ht="15" customHeight="1" hidden="1" outlineLevel="1">
      <c r="A49" s="341"/>
      <c r="B49" s="375"/>
      <c r="C49" s="52"/>
      <c r="D49" s="52"/>
      <c r="E49" s="45"/>
    </row>
    <row r="50" spans="1:5" ht="15" customHeight="1" hidden="1" outlineLevel="1" thickBot="1">
      <c r="A50" s="342"/>
      <c r="B50" s="377"/>
      <c r="C50" s="52"/>
      <c r="D50" s="52"/>
      <c r="E50" s="45"/>
    </row>
    <row r="51" spans="1:5" ht="102" customHeight="1" collapsed="1">
      <c r="A51" s="369" t="s">
        <v>337</v>
      </c>
      <c r="B51" s="370" t="s">
        <v>283</v>
      </c>
      <c r="C51" s="42">
        <f>SUM(C52:C63)</f>
        <v>19724.28</v>
      </c>
      <c r="D51" s="42">
        <f>SUM(D52:D63)</f>
        <v>16138.438000000002</v>
      </c>
      <c r="E51" s="48" t="s">
        <v>284</v>
      </c>
    </row>
    <row r="52" spans="1:5" ht="49.5" customHeight="1">
      <c r="A52" s="341"/>
      <c r="B52" s="371"/>
      <c r="C52" s="243">
        <f>9499.24</f>
        <v>9499.24</v>
      </c>
      <c r="D52" s="240">
        <v>7598.7</v>
      </c>
      <c r="E52" s="241" t="s">
        <v>285</v>
      </c>
    </row>
    <row r="53" spans="1:5" ht="49.5" customHeight="1">
      <c r="A53" s="341"/>
      <c r="B53" s="371"/>
      <c r="C53" s="52">
        <v>2163.7</v>
      </c>
      <c r="D53" s="240">
        <v>1442.6</v>
      </c>
      <c r="E53" s="241" t="s">
        <v>286</v>
      </c>
    </row>
    <row r="54" spans="1:5" ht="49.5" customHeight="1">
      <c r="A54" s="341"/>
      <c r="B54" s="371"/>
      <c r="C54" s="52">
        <v>2163.7</v>
      </c>
      <c r="D54" s="240">
        <v>1622.79</v>
      </c>
      <c r="E54" s="241" t="s">
        <v>355</v>
      </c>
    </row>
    <row r="55" spans="1:5" ht="49.5" customHeight="1">
      <c r="A55" s="341"/>
      <c r="B55" s="371"/>
      <c r="C55" s="52">
        <v>210</v>
      </c>
      <c r="D55" s="240">
        <v>64.318</v>
      </c>
      <c r="E55" s="241" t="s">
        <v>287</v>
      </c>
    </row>
    <row r="56" spans="1:5" ht="51" customHeight="1">
      <c r="A56" s="341"/>
      <c r="B56" s="371"/>
      <c r="C56" s="52">
        <v>607.9</v>
      </c>
      <c r="D56" s="240">
        <v>520.95</v>
      </c>
      <c r="E56" s="241" t="s">
        <v>288</v>
      </c>
    </row>
    <row r="57" spans="1:5" ht="41.25" customHeight="1">
      <c r="A57" s="341"/>
      <c r="B57" s="371"/>
      <c r="C57" s="52">
        <v>113.9</v>
      </c>
      <c r="D57" s="240">
        <v>85.42</v>
      </c>
      <c r="E57" s="241" t="s">
        <v>286</v>
      </c>
    </row>
    <row r="58" spans="1:5" ht="41.25" customHeight="1">
      <c r="A58" s="341"/>
      <c r="B58" s="371"/>
      <c r="C58" s="52">
        <v>113.9</v>
      </c>
      <c r="D58" s="52">
        <v>76</v>
      </c>
      <c r="E58" s="241" t="s">
        <v>355</v>
      </c>
    </row>
    <row r="59" spans="1:5" ht="41.25" customHeight="1">
      <c r="A59" s="341"/>
      <c r="B59" s="371"/>
      <c r="C59" s="52">
        <v>52.23</v>
      </c>
      <c r="D59" s="52">
        <v>0</v>
      </c>
      <c r="E59" s="241" t="s">
        <v>289</v>
      </c>
    </row>
    <row r="60" spans="1:5" ht="51.75" customHeight="1">
      <c r="A60" s="341"/>
      <c r="B60" s="371"/>
      <c r="C60" s="52">
        <v>120</v>
      </c>
      <c r="D60" s="52">
        <v>77.95</v>
      </c>
      <c r="E60" s="241" t="s">
        <v>290</v>
      </c>
    </row>
    <row r="61" spans="1:5" ht="51.75" customHeight="1">
      <c r="A61" s="341"/>
      <c r="B61" s="371"/>
      <c r="C61" s="52">
        <v>120</v>
      </c>
      <c r="D61" s="52">
        <v>90</v>
      </c>
      <c r="E61" s="241" t="s">
        <v>315</v>
      </c>
    </row>
    <row r="62" spans="1:5" ht="51.75" customHeight="1">
      <c r="A62" s="341"/>
      <c r="B62" s="371"/>
      <c r="C62" s="52">
        <v>4099.18</v>
      </c>
      <c r="D62" s="52">
        <v>4099.18</v>
      </c>
      <c r="E62" s="241" t="s">
        <v>314</v>
      </c>
    </row>
    <row r="63" spans="1:5" ht="69.75" customHeight="1" thickBot="1">
      <c r="A63" s="341"/>
      <c r="B63" s="372"/>
      <c r="C63" s="52">
        <v>460.53</v>
      </c>
      <c r="D63" s="52">
        <v>460.53</v>
      </c>
      <c r="E63" s="45" t="s">
        <v>316</v>
      </c>
    </row>
    <row r="64" spans="1:5" ht="102" customHeight="1">
      <c r="A64" s="369" t="s">
        <v>338</v>
      </c>
      <c r="B64" s="378" t="s">
        <v>307</v>
      </c>
      <c r="C64" s="42">
        <f>SUM(C65:C75)</f>
        <v>6393.9954800000005</v>
      </c>
      <c r="D64" s="42">
        <f>SUM(D65:D75)</f>
        <v>5393.90415</v>
      </c>
      <c r="E64" s="48" t="s">
        <v>291</v>
      </c>
    </row>
    <row r="65" spans="1:5" ht="40.5" customHeight="1">
      <c r="A65" s="341"/>
      <c r="B65" s="344"/>
      <c r="C65" s="52">
        <v>61.7</v>
      </c>
      <c r="D65" s="52">
        <v>23.5</v>
      </c>
      <c r="E65" s="54" t="s">
        <v>292</v>
      </c>
    </row>
    <row r="66" spans="1:5" ht="52.5" customHeight="1">
      <c r="A66" s="341"/>
      <c r="B66" s="344"/>
      <c r="C66" s="246">
        <f>351.04812+105.98588</f>
        <v>457.034</v>
      </c>
      <c r="D66" s="52">
        <f>295.16592+90.42837</f>
        <v>385.59429</v>
      </c>
      <c r="E66" s="244" t="s">
        <v>346</v>
      </c>
    </row>
    <row r="67" spans="1:5" ht="52.5" customHeight="1">
      <c r="A67" s="341"/>
      <c r="B67" s="344"/>
      <c r="C67" s="53">
        <v>47.066</v>
      </c>
      <c r="D67" s="53">
        <v>47.066</v>
      </c>
      <c r="E67" s="244" t="s">
        <v>347</v>
      </c>
    </row>
    <row r="68" spans="1:5" ht="56.25" customHeight="1">
      <c r="A68" s="341"/>
      <c r="B68" s="344"/>
      <c r="C68" s="52">
        <v>940</v>
      </c>
      <c r="D68" s="52">
        <v>704.5</v>
      </c>
      <c r="E68" s="45" t="s">
        <v>293</v>
      </c>
    </row>
    <row r="69" spans="1:5" ht="39.75" customHeight="1">
      <c r="A69" s="341"/>
      <c r="B69" s="344"/>
      <c r="C69" s="52">
        <v>150</v>
      </c>
      <c r="D69" s="52">
        <v>112.5</v>
      </c>
      <c r="E69" s="45" t="s">
        <v>294</v>
      </c>
    </row>
    <row r="70" spans="1:5" ht="45.75" customHeight="1">
      <c r="A70" s="341"/>
      <c r="B70" s="344"/>
      <c r="C70" s="52">
        <v>1560</v>
      </c>
      <c r="D70" s="52">
        <v>1559.1</v>
      </c>
      <c r="E70" s="244" t="s">
        <v>348</v>
      </c>
    </row>
    <row r="71" spans="1:5" ht="54.75" customHeight="1" outlineLevel="1">
      <c r="A71" s="341"/>
      <c r="B71" s="344"/>
      <c r="C71" s="53">
        <v>250</v>
      </c>
      <c r="D71" s="247">
        <f>114.30637+47.8</f>
        <v>162.10637</v>
      </c>
      <c r="E71" s="242" t="s">
        <v>391</v>
      </c>
    </row>
    <row r="72" spans="1:5" ht="110.25" customHeight="1">
      <c r="A72" s="341"/>
      <c r="B72" s="344"/>
      <c r="C72" s="53">
        <v>20</v>
      </c>
      <c r="D72" s="53">
        <v>20</v>
      </c>
      <c r="E72" s="244" t="s">
        <v>356</v>
      </c>
    </row>
    <row r="73" spans="1:5" ht="113.25" customHeight="1">
      <c r="A73" s="341"/>
      <c r="B73" s="344"/>
      <c r="C73" s="248">
        <v>409.3681</v>
      </c>
      <c r="D73" s="240">
        <v>309.0729</v>
      </c>
      <c r="E73" s="249" t="s">
        <v>392</v>
      </c>
    </row>
    <row r="74" spans="1:5" ht="114" customHeight="1">
      <c r="A74" s="108"/>
      <c r="B74" s="89"/>
      <c r="C74" s="248">
        <f>426.07697+1071.45493</f>
        <v>1497.5319000000002</v>
      </c>
      <c r="D74" s="52">
        <v>1125.7369</v>
      </c>
      <c r="E74" s="249" t="s">
        <v>393</v>
      </c>
    </row>
    <row r="75" spans="1:5" ht="102" customHeight="1">
      <c r="A75" s="108"/>
      <c r="B75" s="89"/>
      <c r="C75" s="250">
        <v>1001.29548</v>
      </c>
      <c r="D75" s="240">
        <v>944.72769</v>
      </c>
      <c r="E75" s="249" t="s">
        <v>394</v>
      </c>
    </row>
    <row r="76" spans="1:5" ht="52.5" customHeight="1">
      <c r="A76" s="340" t="s">
        <v>349</v>
      </c>
      <c r="B76" s="343" t="s">
        <v>353</v>
      </c>
      <c r="C76" s="85">
        <f>SUM(C77:C78)</f>
        <v>0</v>
      </c>
      <c r="D76" s="85">
        <f>SUM(D77:D78)</f>
        <v>0</v>
      </c>
      <c r="E76" s="251" t="s">
        <v>352</v>
      </c>
    </row>
    <row r="77" spans="1:5" ht="72" customHeight="1">
      <c r="A77" s="341"/>
      <c r="B77" s="344"/>
      <c r="C77" s="52"/>
      <c r="D77" s="52"/>
      <c r="E77" s="45" t="s">
        <v>350</v>
      </c>
    </row>
    <row r="78" spans="1:5" ht="69.75" customHeight="1" thickBot="1">
      <c r="A78" s="342"/>
      <c r="B78" s="345"/>
      <c r="C78" s="53"/>
      <c r="D78" s="53"/>
      <c r="E78" s="45" t="s">
        <v>351</v>
      </c>
    </row>
    <row r="79" spans="1:5" ht="19.5" customHeight="1" thickBot="1">
      <c r="A79" s="346" t="s">
        <v>295</v>
      </c>
      <c r="B79" s="347"/>
      <c r="C79" s="60">
        <f>C12+C18+C23+C51+C64+C76</f>
        <v>51155.14899999999</v>
      </c>
      <c r="D79" s="60">
        <f>D12+D18+D23+D51+D64+D76</f>
        <v>37099.299060000005</v>
      </c>
      <c r="E79" s="67"/>
    </row>
    <row r="80" spans="1:5" ht="30" customHeight="1" thickBot="1">
      <c r="A80" s="348" t="s">
        <v>341</v>
      </c>
      <c r="B80" s="349"/>
      <c r="C80" s="349"/>
      <c r="D80" s="349"/>
      <c r="E80" s="350"/>
    </row>
    <row r="81" spans="1:5" ht="102" customHeight="1" thickBot="1">
      <c r="A81" s="55" t="s">
        <v>340</v>
      </c>
      <c r="B81" s="252" t="s">
        <v>296</v>
      </c>
      <c r="C81" s="56">
        <v>245</v>
      </c>
      <c r="D81" s="56">
        <v>220.728</v>
      </c>
      <c r="E81" s="57" t="s">
        <v>297</v>
      </c>
    </row>
    <row r="82" spans="1:5" ht="102" customHeight="1" thickBot="1">
      <c r="A82" s="58" t="s">
        <v>339</v>
      </c>
      <c r="B82" s="59" t="s">
        <v>298</v>
      </c>
      <c r="C82" s="60">
        <v>50</v>
      </c>
      <c r="D82" s="60">
        <v>19</v>
      </c>
      <c r="E82" s="61" t="s">
        <v>299</v>
      </c>
    </row>
    <row r="83" spans="1:5" ht="102" customHeight="1" thickBot="1">
      <c r="A83" s="62" t="s">
        <v>317</v>
      </c>
      <c r="B83" s="63" t="s">
        <v>318</v>
      </c>
      <c r="C83" s="64">
        <v>2.88</v>
      </c>
      <c r="D83" s="64">
        <v>0</v>
      </c>
      <c r="E83" s="65" t="s">
        <v>332</v>
      </c>
    </row>
    <row r="84" spans="1:5" ht="102" customHeight="1" hidden="1" thickBot="1">
      <c r="A84" s="58" t="s">
        <v>301</v>
      </c>
      <c r="B84" s="63" t="s">
        <v>300</v>
      </c>
      <c r="C84" s="64">
        <v>0</v>
      </c>
      <c r="D84" s="64">
        <v>0</v>
      </c>
      <c r="E84" s="65" t="s">
        <v>302</v>
      </c>
    </row>
    <row r="85" spans="1:5" ht="102" customHeight="1" hidden="1" thickBot="1">
      <c r="A85" s="66" t="s">
        <v>303</v>
      </c>
      <c r="B85" s="41" t="s">
        <v>304</v>
      </c>
      <c r="C85" s="60">
        <v>0</v>
      </c>
      <c r="D85" s="60">
        <v>0</v>
      </c>
      <c r="E85" s="61" t="s">
        <v>306</v>
      </c>
    </row>
    <row r="86" spans="1:5" ht="25.5" customHeight="1" thickBot="1">
      <c r="A86" s="346" t="s">
        <v>305</v>
      </c>
      <c r="B86" s="347"/>
      <c r="C86" s="60">
        <f>C81+C82+C83</f>
        <v>297.88</v>
      </c>
      <c r="D86" s="60">
        <f>D81+D82+D83</f>
        <v>239.728</v>
      </c>
      <c r="E86" s="67"/>
    </row>
    <row r="87" spans="1:5" ht="25.5" customHeight="1" thickBot="1">
      <c r="A87" s="351" t="s">
        <v>190</v>
      </c>
      <c r="B87" s="352"/>
      <c r="C87" s="84">
        <f>C79+C86</f>
        <v>51453.02899999999</v>
      </c>
      <c r="D87" s="84">
        <f>D79+D86</f>
        <v>37339.02706000001</v>
      </c>
      <c r="E87" s="2"/>
    </row>
  </sheetData>
  <sheetProtection/>
  <mergeCells count="26">
    <mergeCell ref="A18:A22"/>
    <mergeCell ref="B18:B22"/>
    <mergeCell ref="A51:A63"/>
    <mergeCell ref="B51:B63"/>
    <mergeCell ref="B5:D5"/>
    <mergeCell ref="B23:B50"/>
    <mergeCell ref="A23:A50"/>
    <mergeCell ref="A64:A73"/>
    <mergeCell ref="B64:B73"/>
    <mergeCell ref="A11:E11"/>
    <mergeCell ref="A12:A17"/>
    <mergeCell ref="B12:B17"/>
    <mergeCell ref="A4:E4"/>
    <mergeCell ref="E7:E10"/>
    <mergeCell ref="C9:C10"/>
    <mergeCell ref="D9:D10"/>
    <mergeCell ref="C7:D7"/>
    <mergeCell ref="A7:B8"/>
    <mergeCell ref="A9:A10"/>
    <mergeCell ref="B9:B10"/>
    <mergeCell ref="A76:A78"/>
    <mergeCell ref="B76:B78"/>
    <mergeCell ref="A79:B79"/>
    <mergeCell ref="A80:E80"/>
    <mergeCell ref="A86:B86"/>
    <mergeCell ref="A87:B87"/>
  </mergeCells>
  <printOptions/>
  <pageMargins left="0.5118110236220472" right="0.31496062992125984" top="0.35433070866141736" bottom="0.35433070866141736" header="0.31496062992125984" footer="0.31496062992125984"/>
  <pageSetup fitToHeight="0" horizontalDpi="600" verticalDpi="600" orientation="portrait" paperSize="9" scale="77" r:id="rId1"/>
  <rowBreaks count="2" manualBreakCount="2">
    <brk id="26" max="4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2018-11-26T05:29:51Z</cp:lastPrinted>
  <dcterms:created xsi:type="dcterms:W3CDTF">2007-10-25T07:17:21Z</dcterms:created>
  <dcterms:modified xsi:type="dcterms:W3CDTF">2018-11-26T05:30:23Z</dcterms:modified>
  <cp:category/>
  <cp:version/>
  <cp:contentType/>
  <cp:contentStatus/>
</cp:coreProperties>
</file>