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1'!#REF!</definedName>
    <definedName name="_xlnm.Print_Area" localSheetId="4">'Приложение 5'!$A$1:$F$78</definedName>
  </definedNames>
  <calcPr fullCalcOnLoad="1"/>
</workbook>
</file>

<file path=xl/sharedStrings.xml><?xml version="1.0" encoding="utf-8"?>
<sst xmlns="http://schemas.openxmlformats.org/spreadsheetml/2006/main" count="212" uniqueCount="102">
  <si>
    <t>Приложение № 5</t>
  </si>
  <si>
    <t xml:space="preserve"> (наименование муниципального образования)</t>
  </si>
  <si>
    <t>Проведенные  основные мероприятия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</si>
  <si>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</si>
  <si>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</si>
  <si>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</si>
  <si>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</si>
  <si>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</si>
  <si>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</si>
  <si>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</si>
  <si>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</si>
  <si>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</si>
  <si>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50</t>
  </si>
  <si>
    <t>10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</si>
  <si>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</si>
  <si>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</si>
  <si>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</si>
  <si>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</si>
  <si>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</si>
  <si>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</si>
  <si>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</si>
  <si>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</si>
  <si>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</si>
  <si>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</si>
  <si>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</si>
  <si>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</si>
  <si>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</si>
  <si>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Ведомственная целевая программа «Развитие и поддержка малого предпринимательства на территории  Войсковицкого сельского поселения на 2015-2016 годы»</t>
  </si>
  <si>
    <t xml:space="preserve">Ведомственная целевая программа 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</si>
  <si>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Наименование программы (подпрограммы)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</si>
  <si>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</si>
  <si>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</si>
  <si>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</si>
  <si>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</si>
  <si>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</si>
  <si>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</si>
  <si>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</si>
  <si>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</si>
  <si>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</si>
  <si>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</si>
  <si>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</si>
  <si>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</si>
  <si>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поселения.
</t>
  </si>
  <si>
    <t>Мероприятия по развитию и поддержке предпринимательства на территории Войсковицкого сельского поселения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</si>
  <si>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</si>
  <si>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</si>
  <si>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</si>
  <si>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</si>
  <si>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</si>
  <si>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</si>
  <si>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</si>
  <si>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</si>
  <si>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</si>
  <si>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Мероприятия по капитальному ремонту объектов культуры (Средства областного бюджета)</t>
  </si>
  <si>
    <r>
      <rPr>
        <b/>
        <u val="single"/>
        <sz val="12"/>
        <color indexed="8"/>
        <rFont val="Times New Roman CYR"/>
        <family val="0"/>
      </rPr>
      <t>В сфере физической культура и спорта:</t>
    </r>
    <r>
      <rPr>
        <b/>
        <sz val="12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12"/>
        <color indexed="8"/>
        <rFont val="Times New Roman CYR"/>
        <family val="0"/>
      </rPr>
      <t>Молодежная политики:</t>
    </r>
    <r>
      <rPr>
        <b/>
        <sz val="12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</si>
  <si>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</si>
  <si>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</si>
  <si>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</si>
  <si>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(Средства  местного бюджета)</t>
  </si>
  <si>
    <t>РЕАЛИЗАЦИЯ МУНИЦИПАЛЬНОЙ И ВЕДОМСТВЕННЫХ ЦЕЛЕВЫХ ПРОГРАММ</t>
  </si>
  <si>
    <t>Показатель выполнения %</t>
  </si>
  <si>
    <t>Финансирование (в тыс.руб.)</t>
  </si>
  <si>
    <t>Информация о муниципальных, ведомственных целевых программах</t>
  </si>
  <si>
    <t>Объем запланированных средств на  20 16 г.</t>
  </si>
  <si>
    <t>Объем  выделенных средств в рамках программы за отчетный период 20 16 года</t>
  </si>
  <si>
    <t>Подпрограмма 2. «Обеспечение безопасности на территории МО Войсковицкое сельское поселение» на 2016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</si>
  <si>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</si>
  <si>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</si>
  <si>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</si>
  <si>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</si>
  <si>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</si>
  <si>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Ведомственная целевая программа   развития муниципальной службы в МО Войсковицкое сельское поселение на 2016-2017 годы</t>
  </si>
  <si>
    <t>Проведение мероприятий по отлову собак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</si>
  <si>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</si>
  <si>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</si>
  <si>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Строительство  физкультурно-оздоровительного комплекса в п. Войсковицы</t>
  </si>
  <si>
    <t>Итого по ведомственным целевым программам:</t>
  </si>
  <si>
    <t>ВСЕГО по  муниципальному образованию</t>
  </si>
  <si>
    <t>Контроль</t>
  </si>
  <si>
    <t>1.  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2016 год</t>
  </si>
  <si>
    <t>2.          Ведомственные целевые программы  на 2016 год</t>
  </si>
  <si>
    <t>Мероприятия по повышению квалификации муниципальных служащих администрации Войсковицкого сельского поселения</t>
  </si>
  <si>
    <t xml:space="preserve">Подпрограмма 1. «Стимулирование экономической активности на территории МО Войсковицкое сельское поселение» на 2016 год </t>
  </si>
  <si>
    <t>за 1 полугодие 2016 года</t>
  </si>
  <si>
    <t>Софинансирование на мероприятия на реализацию 95-оз (Средства Обл.бюджета)</t>
  </si>
  <si>
    <t>Софинансирование на мероприятия на реализацию 95-оз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</si>
  <si>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</si>
  <si>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Субсидии на реализацию 42-оз (Средства Областного бюджета)</t>
  </si>
  <si>
    <t>Софинансирование к областной  субсидии на реализацию 42-оз (Средства Местного бюджета)</t>
  </si>
  <si>
    <t xml:space="preserve">Мероприятия по энергосбережению и повышению энергетической эффективности в области жилищного хозяйства  </t>
  </si>
  <si>
    <t>Субсидии на реализацию областного закона 95-оз на развитие части территории МО и иных форм местного самоуправления (Средства Областного бюджета)</t>
  </si>
  <si>
    <t>Софинансирование к субсидии на реализацию областного закона 95-оз на развитие части территории МО и иных форм местного самоуправления (Средства Местного бюджета)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</si>
  <si>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</si>
  <si>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</si>
  <si>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Капитальный ремонт и ремонт автомобильных дорог общего пользования местного значения (Средства Областного бюджета)</t>
  </si>
  <si>
    <t>Субсидии на реализацию мероприятийфедеральной целевой программы"Устойчивое развитие сельских территорий на 2014-2017 годы и на период до 2020 года" (Средства Областного бюджета)</t>
  </si>
  <si>
    <t>Обеспечение выплат стимулирующего характера работникам Дома культуры (Средства Областного бюджета)</t>
  </si>
  <si>
    <t>Обеспечение выплат стимулирующего характера работникам Библиотеки (Средства Областного бюджета)</t>
  </si>
  <si>
    <t xml:space="preserve"> Поддержка МО по развитию общественной инфраструктуры (Средства депутатов ЗАКС ЛО)</t>
  </si>
  <si>
    <t>Мероприятия по капитальному ремонту объектов культуры (Средства Областного бюджета)</t>
  </si>
  <si>
    <t>Мероприятия по капитальному ремонту объектов культуры (Средства Местного бюджета)</t>
  </si>
  <si>
    <t>Итого по муниципальной программе: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</si>
</sst>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7" fillId="32" borderId="10" xfId="53" applyNumberFormat="1" applyFont="1" applyFill="1" applyBorder="1" applyAlignment="1">
      <alignment horizontal="center" vertical="center" readingOrder="2"/>
      <protection/>
    </xf>
    <xf numFmtId="0" fontId="7" fillId="32" borderId="11" xfId="53" applyFont="1" applyFill="1" applyBorder="1" applyAlignment="1">
      <alignment horizontal="center" vertical="center" wrapText="1"/>
      <protection/>
    </xf>
    <xf numFmtId="0" fontId="7" fillId="32" borderId="12" xfId="53" applyFont="1" applyFill="1" applyBorder="1" applyAlignment="1">
      <alignment horizontal="center" vertical="center" wrapText="1"/>
      <protection/>
    </xf>
    <xf numFmtId="43" fontId="6" fillId="32" borderId="13" xfId="53" applyNumberFormat="1" applyFont="1" applyFill="1" applyBorder="1" applyAlignment="1">
      <alignment horizontal="center" vertical="center" readingOrder="2"/>
      <protection/>
    </xf>
    <xf numFmtId="43" fontId="7" fillId="32" borderId="10" xfId="53" applyNumberFormat="1" applyFont="1" applyFill="1" applyBorder="1" applyAlignment="1">
      <alignment horizontal="right" vertical="center" readingOrder="2"/>
      <protection/>
    </xf>
    <xf numFmtId="43" fontId="7" fillId="32" borderId="14" xfId="53" applyNumberFormat="1" applyFont="1" applyFill="1" applyBorder="1" applyAlignment="1">
      <alignment horizontal="right" vertical="center" readingOrder="2"/>
      <protection/>
    </xf>
    <xf numFmtId="0" fontId="7" fillId="32" borderId="15" xfId="53" applyFont="1" applyFill="1" applyBorder="1" applyAlignment="1">
      <alignment horizontal="center" vertical="center" wrapText="1"/>
      <protection/>
    </xf>
    <xf numFmtId="43" fontId="11" fillId="33" borderId="16" xfId="0" applyNumberFormat="1" applyFont="1" applyFill="1" applyBorder="1" applyAlignment="1">
      <alignment horizontal="center" vertical="center" readingOrder="2"/>
    </xf>
    <xf numFmtId="168" fontId="11" fillId="33" borderId="17" xfId="0" applyNumberFormat="1" applyFont="1" applyFill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wrapText="1"/>
    </xf>
    <xf numFmtId="43" fontId="14" fillId="33" borderId="10" xfId="0" applyNumberFormat="1" applyFont="1" applyFill="1" applyBorder="1" applyAlignment="1">
      <alignment horizontal="center" vertical="center" readingOrder="2"/>
    </xf>
    <xf numFmtId="168" fontId="14" fillId="33" borderId="10" xfId="0" applyNumberFormat="1" applyFont="1" applyFill="1" applyBorder="1" applyAlignment="1">
      <alignment horizontal="center" vertical="center" readingOrder="2"/>
    </xf>
    <xf numFmtId="43" fontId="14" fillId="33" borderId="19" xfId="0" applyNumberFormat="1" applyFont="1" applyFill="1" applyBorder="1" applyAlignment="1">
      <alignment horizontal="center" vertical="center" readingOrder="2"/>
    </xf>
    <xf numFmtId="168" fontId="14" fillId="33" borderId="20" xfId="0" applyNumberFormat="1" applyFont="1" applyFill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horizontal="center" vertical="center" readingOrder="2"/>
    </xf>
    <xf numFmtId="43" fontId="14" fillId="33" borderId="14" xfId="0" applyNumberFormat="1" applyFont="1" applyFill="1" applyBorder="1" applyAlignment="1">
      <alignment horizontal="center" vertical="center" readingOrder="2"/>
    </xf>
    <xf numFmtId="168" fontId="14" fillId="33" borderId="21" xfId="0" applyNumberFormat="1" applyFont="1" applyFill="1" applyBorder="1" applyAlignment="1">
      <alignment horizontal="center" vertical="center" readingOrder="2"/>
    </xf>
    <xf numFmtId="168" fontId="14" fillId="33" borderId="22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/>
    </xf>
    <xf numFmtId="168" fontId="14" fillId="33" borderId="23" xfId="0" applyNumberFormat="1" applyFont="1" applyFill="1" applyBorder="1" applyAlignment="1">
      <alignment horizontal="center" vertical="center" readingOrder="2"/>
    </xf>
    <xf numFmtId="0" fontId="7" fillId="32" borderId="24" xfId="53" applyFont="1" applyFill="1" applyBorder="1" applyAlignment="1">
      <alignment horizontal="center" vertical="center" wrapText="1"/>
      <protection/>
    </xf>
    <xf numFmtId="0" fontId="6" fillId="32" borderId="2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3" fontId="11" fillId="33" borderId="13" xfId="0" applyNumberFormat="1" applyFont="1" applyFill="1" applyBorder="1" applyAlignment="1">
      <alignment horizontal="center" vertical="center" readingOrder="2"/>
    </xf>
    <xf numFmtId="168" fontId="11" fillId="33" borderId="26" xfId="0" applyNumberFormat="1" applyFont="1" applyFill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168" fontId="11" fillId="33" borderId="13" xfId="0" applyNumberFormat="1" applyFont="1" applyFill="1" applyBorder="1" applyAlignment="1">
      <alignment horizontal="center" vertical="center" readingOrder="2"/>
    </xf>
    <xf numFmtId="168" fontId="11" fillId="33" borderId="19" xfId="0" applyNumberFormat="1" applyFont="1" applyFill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43" fontId="7" fillId="32" borderId="22" xfId="53" applyNumberFormat="1" applyFont="1" applyFill="1" applyBorder="1" applyAlignment="1">
      <alignment horizontal="center" vertical="center" readingOrder="2"/>
      <protection/>
    </xf>
    <xf numFmtId="4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7" fillId="32" borderId="30" xfId="53" applyFont="1" applyFill="1" applyBorder="1" applyAlignment="1">
      <alignment horizontal="center" vertical="center" wrapText="1"/>
      <protection/>
    </xf>
    <xf numFmtId="168" fontId="11" fillId="33" borderId="13" xfId="0" applyNumberFormat="1" applyFont="1" applyFill="1" applyBorder="1" applyAlignment="1">
      <alignment horizontal="center" vertical="center" readingOrder="2"/>
    </xf>
    <xf numFmtId="0" fontId="7" fillId="32" borderId="31" xfId="53" applyFont="1" applyFill="1" applyBorder="1" applyAlignment="1">
      <alignment horizontal="center" vertical="center" wrapText="1"/>
      <protection/>
    </xf>
    <xf numFmtId="168" fontId="11" fillId="33" borderId="16" xfId="0" applyNumberFormat="1" applyFont="1" applyFill="1" applyBorder="1" applyAlignment="1">
      <alignment horizontal="center" vertical="center" readingOrder="2"/>
    </xf>
    <xf numFmtId="43" fontId="7" fillId="32" borderId="19" xfId="53" applyNumberFormat="1" applyFont="1" applyFill="1" applyBorder="1" applyAlignment="1">
      <alignment horizontal="center" vertical="center" readingOrder="2"/>
      <protection/>
    </xf>
    <xf numFmtId="43" fontId="2" fillId="33" borderId="19" xfId="0" applyNumberFormat="1" applyFont="1" applyFill="1" applyBorder="1" applyAlignment="1">
      <alignment horizontal="center" vertical="center" readingOrder="2"/>
    </xf>
    <xf numFmtId="0" fontId="6" fillId="32" borderId="28" xfId="53" applyFont="1" applyFill="1" applyBorder="1" applyAlignment="1">
      <alignment horizontal="center" vertical="center" wrapText="1"/>
      <protection/>
    </xf>
    <xf numFmtId="0" fontId="6" fillId="32" borderId="32" xfId="53" applyFont="1" applyFill="1" applyBorder="1" applyAlignment="1">
      <alignment horizontal="center" vertical="center" wrapText="1"/>
      <protection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32" borderId="33" xfId="53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2" borderId="34" xfId="53" applyFont="1" applyFill="1" applyBorder="1" applyAlignment="1">
      <alignment horizontal="center" vertical="center" wrapText="1"/>
      <protection/>
    </xf>
    <xf numFmtId="0" fontId="6" fillId="32" borderId="35" xfId="53" applyFont="1" applyFill="1" applyBorder="1" applyAlignment="1">
      <alignment horizontal="center" vertical="center" wrapText="1"/>
      <protection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125" zoomScaleNormal="125" zoomScalePageLayoutView="0" workbookViewId="0" topLeftCell="A1">
      <selection activeCell="A4" sqref="A4:F4"/>
    </sheetView>
  </sheetViews>
  <sheetFormatPr defaultColWidth="40.75390625" defaultRowHeight="12.75"/>
  <cols>
    <col min="1" max="1" width="31.125" style="1" customWidth="1"/>
    <col min="2" max="2" width="38.00390625" style="1" customWidth="1"/>
    <col min="3" max="3" width="15.125" style="1" customWidth="1"/>
    <col min="4" max="4" width="13.375" style="1" bestFit="1" customWidth="1"/>
    <col min="5" max="5" width="20.25390625" style="1" bestFit="1" customWidth="1"/>
    <col min="6" max="16384" width="40.75390625" style="1" customWidth="1"/>
  </cols>
  <sheetData>
    <row r="1" spans="1:17" ht="15.75">
      <c r="A1" s="2"/>
      <c r="B1" s="2"/>
      <c r="C1" s="2"/>
      <c r="D1" s="2"/>
      <c r="E1" s="1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5" ht="13.5">
      <c r="A2" s="2"/>
      <c r="B2" s="2"/>
      <c r="C2" s="2"/>
      <c r="D2" s="13"/>
      <c r="E2" s="2"/>
    </row>
    <row r="3" spans="1:6" ht="20.25" customHeight="1">
      <c r="A3" s="62" t="s">
        <v>59</v>
      </c>
      <c r="B3" s="62"/>
      <c r="C3" s="62"/>
      <c r="D3" s="62"/>
      <c r="E3" s="62"/>
      <c r="F3" s="62"/>
    </row>
    <row r="4" spans="1:6" ht="15.75">
      <c r="A4" s="63" t="s">
        <v>3</v>
      </c>
      <c r="B4" s="63"/>
      <c r="C4" s="63"/>
      <c r="D4" s="63"/>
      <c r="E4" s="63"/>
      <c r="F4" s="63"/>
    </row>
    <row r="5" spans="1:5" ht="12.75">
      <c r="A5" s="2"/>
      <c r="B5" s="14" t="s">
        <v>1</v>
      </c>
      <c r="C5" s="14"/>
      <c r="D5" s="14"/>
      <c r="E5" s="2"/>
    </row>
    <row r="6" spans="1:6" ht="14.25" customHeight="1">
      <c r="A6" s="63" t="s">
        <v>83</v>
      </c>
      <c r="B6" s="63"/>
      <c r="C6" s="63"/>
      <c r="D6" s="63"/>
      <c r="E6" s="63"/>
      <c r="F6" s="63"/>
    </row>
    <row r="7" spans="1:5" ht="12.75" hidden="1">
      <c r="A7" s="2"/>
      <c r="B7" s="2"/>
      <c r="C7" s="2"/>
      <c r="D7" s="2"/>
      <c r="E7" s="2"/>
    </row>
    <row r="8" spans="1:6" ht="15.75">
      <c r="A8" s="72" t="s">
        <v>62</v>
      </c>
      <c r="B8" s="72"/>
      <c r="C8" s="79" t="s">
        <v>61</v>
      </c>
      <c r="D8" s="80"/>
      <c r="E8" s="81"/>
      <c r="F8" s="82" t="s">
        <v>2</v>
      </c>
    </row>
    <row r="9" spans="1:6" ht="110.25" customHeight="1">
      <c r="A9" s="72"/>
      <c r="B9" s="72"/>
      <c r="C9" s="64" t="s">
        <v>63</v>
      </c>
      <c r="D9" s="64" t="s">
        <v>64</v>
      </c>
      <c r="E9" s="64" t="s">
        <v>60</v>
      </c>
      <c r="F9" s="82"/>
    </row>
    <row r="10" spans="1:6" ht="12.75" customHeight="1">
      <c r="A10" s="72" t="s">
        <v>29</v>
      </c>
      <c r="B10" s="72" t="s">
        <v>30</v>
      </c>
      <c r="C10" s="65"/>
      <c r="D10" s="65"/>
      <c r="E10" s="65"/>
      <c r="F10" s="82"/>
    </row>
    <row r="11" spans="1:6" ht="32.25" customHeight="1" thickBot="1">
      <c r="A11" s="64"/>
      <c r="B11" s="64"/>
      <c r="C11" s="66"/>
      <c r="D11" s="66"/>
      <c r="E11" s="66"/>
      <c r="F11" s="83"/>
    </row>
    <row r="12" spans="1:6" ht="41.25" customHeight="1" thickBot="1">
      <c r="A12" s="84" t="s">
        <v>79</v>
      </c>
      <c r="B12" s="85"/>
      <c r="C12" s="85"/>
      <c r="D12" s="85"/>
      <c r="E12" s="85"/>
      <c r="F12" s="86"/>
    </row>
    <row r="13" spans="1:6" ht="111.75" customHeight="1">
      <c r="A13" s="58" t="s">
        <v>82</v>
      </c>
      <c r="B13" s="71" t="s">
        <v>31</v>
      </c>
      <c r="C13" s="22">
        <f>SUM(C14:C16)</f>
        <v>910</v>
      </c>
      <c r="D13" s="22">
        <f>SUM(D14:D16)</f>
        <v>147.1</v>
      </c>
      <c r="E13" s="23">
        <f aca="true" t="shared" si="0" ref="E13:E40">D13/C13</f>
        <v>0.16164835164835165</v>
      </c>
      <c r="F13" s="24" t="s">
        <v>47</v>
      </c>
    </row>
    <row r="14" spans="1:6" ht="63.75" customHeight="1">
      <c r="A14" s="59"/>
      <c r="B14" s="65"/>
      <c r="C14" s="25">
        <v>300</v>
      </c>
      <c r="D14" s="25">
        <v>147.1</v>
      </c>
      <c r="E14" s="26">
        <f t="shared" si="0"/>
        <v>0.4903333333333333</v>
      </c>
      <c r="F14" s="16" t="s">
        <v>6</v>
      </c>
    </row>
    <row r="15" spans="1:6" ht="63.75" customHeight="1">
      <c r="A15" s="59"/>
      <c r="B15" s="65"/>
      <c r="C15" s="25">
        <v>50</v>
      </c>
      <c r="D15" s="25">
        <v>0</v>
      </c>
      <c r="E15" s="26">
        <f t="shared" si="0"/>
        <v>0</v>
      </c>
      <c r="F15" s="16" t="s">
        <v>44</v>
      </c>
    </row>
    <row r="16" spans="1:6" ht="43.5" customHeight="1" thickBot="1">
      <c r="A16" s="67"/>
      <c r="B16" s="66"/>
      <c r="C16" s="27">
        <v>560</v>
      </c>
      <c r="D16" s="27">
        <v>0</v>
      </c>
      <c r="E16" s="28">
        <f t="shared" si="0"/>
        <v>0</v>
      </c>
      <c r="F16" s="21" t="s">
        <v>7</v>
      </c>
    </row>
    <row r="17" spans="1:6" ht="157.5">
      <c r="A17" s="58" t="s">
        <v>65</v>
      </c>
      <c r="B17" s="68" t="s">
        <v>32</v>
      </c>
      <c r="C17" s="22">
        <f>C18+C19+C20+C21+C22+C23</f>
        <v>775</v>
      </c>
      <c r="D17" s="22">
        <f>D18+D19+D20+D21+D22+D23</f>
        <v>411.52</v>
      </c>
      <c r="E17" s="23">
        <f t="shared" si="0"/>
        <v>0.5309935483870968</v>
      </c>
      <c r="F17" s="29" t="s">
        <v>33</v>
      </c>
    </row>
    <row r="18" spans="1:6" ht="42.75" customHeight="1">
      <c r="A18" s="59"/>
      <c r="B18" s="69"/>
      <c r="C18" s="19" t="s">
        <v>12</v>
      </c>
      <c r="D18" s="30">
        <v>0</v>
      </c>
      <c r="E18" s="26">
        <f t="shared" si="0"/>
        <v>0</v>
      </c>
      <c r="F18" s="16" t="s">
        <v>8</v>
      </c>
    </row>
    <row r="19" spans="1:6" ht="75.75" customHeight="1">
      <c r="A19" s="59"/>
      <c r="B19" s="69"/>
      <c r="C19" s="19" t="s">
        <v>12</v>
      </c>
      <c r="D19" s="25">
        <v>0</v>
      </c>
      <c r="E19" s="26">
        <f t="shared" si="0"/>
        <v>0</v>
      </c>
      <c r="F19" s="16" t="s">
        <v>9</v>
      </c>
    </row>
    <row r="20" spans="1:6" ht="47.25">
      <c r="A20" s="59"/>
      <c r="B20" s="69"/>
      <c r="C20" s="19">
        <v>280</v>
      </c>
      <c r="D20" s="25">
        <v>26.52</v>
      </c>
      <c r="E20" s="26">
        <f t="shared" si="0"/>
        <v>0.09471428571428571</v>
      </c>
      <c r="F20" s="16" t="s">
        <v>10</v>
      </c>
    </row>
    <row r="21" spans="1:6" ht="47.25">
      <c r="A21" s="59"/>
      <c r="B21" s="69"/>
      <c r="C21" s="19">
        <v>173</v>
      </c>
      <c r="D21" s="25">
        <v>173</v>
      </c>
      <c r="E21" s="26">
        <f t="shared" si="0"/>
        <v>1</v>
      </c>
      <c r="F21" s="16" t="s">
        <v>84</v>
      </c>
    </row>
    <row r="22" spans="1:6" ht="47.25">
      <c r="A22" s="59"/>
      <c r="B22" s="69"/>
      <c r="C22" s="19">
        <v>212</v>
      </c>
      <c r="D22" s="25">
        <v>212</v>
      </c>
      <c r="E22" s="26">
        <f t="shared" si="0"/>
        <v>1</v>
      </c>
      <c r="F22" s="16" t="s">
        <v>85</v>
      </c>
    </row>
    <row r="23" spans="1:6" ht="33.75" customHeight="1" thickBot="1">
      <c r="A23" s="67"/>
      <c r="B23" s="70"/>
      <c r="C23" s="20" t="s">
        <v>13</v>
      </c>
      <c r="D23" s="31">
        <v>0</v>
      </c>
      <c r="E23" s="28">
        <f t="shared" si="0"/>
        <v>0</v>
      </c>
      <c r="F23" s="17" t="s">
        <v>11</v>
      </c>
    </row>
    <row r="24" spans="1:6" ht="252.75" customHeight="1">
      <c r="A24" s="58" t="s">
        <v>66</v>
      </c>
      <c r="B24" s="68" t="s">
        <v>34</v>
      </c>
      <c r="C24" s="22">
        <f>SUM(C25:C47)</f>
        <v>15095.570000000002</v>
      </c>
      <c r="D24" s="22">
        <f>SUM(D25:D47)</f>
        <v>2706.55</v>
      </c>
      <c r="E24" s="55">
        <f t="shared" si="0"/>
        <v>0.17929432277151508</v>
      </c>
      <c r="F24" s="29" t="s">
        <v>35</v>
      </c>
    </row>
    <row r="25" spans="1:6" ht="63">
      <c r="A25" s="59"/>
      <c r="B25" s="69"/>
      <c r="C25" s="15">
        <v>1000</v>
      </c>
      <c r="D25" s="15">
        <v>153.95</v>
      </c>
      <c r="E25" s="32">
        <f t="shared" si="0"/>
        <v>0.15394999999999998</v>
      </c>
      <c r="F25" s="16" t="s">
        <v>18</v>
      </c>
    </row>
    <row r="26" spans="1:6" ht="47.25">
      <c r="A26" s="59"/>
      <c r="B26" s="69"/>
      <c r="C26" s="15">
        <v>100</v>
      </c>
      <c r="D26" s="15">
        <v>0</v>
      </c>
      <c r="E26" s="26">
        <f t="shared" si="0"/>
        <v>0</v>
      </c>
      <c r="F26" s="16" t="s">
        <v>22</v>
      </c>
    </row>
    <row r="27" spans="1:6" ht="47.25">
      <c r="A27" s="59"/>
      <c r="B27" s="69"/>
      <c r="C27" s="15">
        <v>1220.76</v>
      </c>
      <c r="D27" s="15">
        <v>0</v>
      </c>
      <c r="E27" s="26">
        <f t="shared" si="0"/>
        <v>0</v>
      </c>
      <c r="F27" s="16" t="s">
        <v>23</v>
      </c>
    </row>
    <row r="28" spans="1:6" ht="63">
      <c r="A28" s="59"/>
      <c r="B28" s="69"/>
      <c r="C28" s="15">
        <v>632.3</v>
      </c>
      <c r="D28" s="15">
        <v>0</v>
      </c>
      <c r="E28" s="26">
        <f t="shared" si="0"/>
        <v>0</v>
      </c>
      <c r="F28" s="16" t="s">
        <v>94</v>
      </c>
    </row>
    <row r="29" spans="1:6" ht="63">
      <c r="A29" s="59"/>
      <c r="B29" s="69"/>
      <c r="C29" s="15">
        <v>252.04</v>
      </c>
      <c r="D29" s="15">
        <v>0</v>
      </c>
      <c r="E29" s="26">
        <f t="shared" si="0"/>
        <v>0</v>
      </c>
      <c r="F29" s="16" t="s">
        <v>86</v>
      </c>
    </row>
    <row r="30" spans="1:6" ht="31.5">
      <c r="A30" s="59"/>
      <c r="B30" s="69"/>
      <c r="C30" s="15">
        <v>1141.6</v>
      </c>
      <c r="D30" s="15">
        <v>0</v>
      </c>
      <c r="E30" s="26">
        <f t="shared" si="0"/>
        <v>0</v>
      </c>
      <c r="F30" s="16" t="s">
        <v>87</v>
      </c>
    </row>
    <row r="31" spans="1:6" ht="47.25">
      <c r="A31" s="59"/>
      <c r="B31" s="69"/>
      <c r="C31" s="15">
        <v>1535.63</v>
      </c>
      <c r="D31" s="15">
        <v>0</v>
      </c>
      <c r="E31" s="26">
        <f t="shared" si="0"/>
        <v>0</v>
      </c>
      <c r="F31" s="16" t="s">
        <v>88</v>
      </c>
    </row>
    <row r="32" spans="1:6" ht="31.5">
      <c r="A32" s="59"/>
      <c r="B32" s="69"/>
      <c r="C32" s="15">
        <v>320</v>
      </c>
      <c r="D32" s="15">
        <v>63.34</v>
      </c>
      <c r="E32" s="26">
        <f t="shared" si="0"/>
        <v>0.19793750000000002</v>
      </c>
      <c r="F32" s="16" t="s">
        <v>15</v>
      </c>
    </row>
    <row r="33" spans="1:6" ht="63">
      <c r="A33" s="59"/>
      <c r="B33" s="69"/>
      <c r="C33" s="15">
        <v>30</v>
      </c>
      <c r="D33" s="15">
        <v>0</v>
      </c>
      <c r="E33" s="26">
        <f t="shared" si="0"/>
        <v>0</v>
      </c>
      <c r="F33" s="16" t="s">
        <v>89</v>
      </c>
    </row>
    <row r="34" spans="1:6" ht="63">
      <c r="A34" s="59"/>
      <c r="B34" s="69"/>
      <c r="C34" s="15">
        <v>930</v>
      </c>
      <c r="D34" s="15">
        <v>373.15</v>
      </c>
      <c r="E34" s="26">
        <f t="shared" si="0"/>
        <v>0.4012365591397849</v>
      </c>
      <c r="F34" s="16" t="s">
        <v>14</v>
      </c>
    </row>
    <row r="35" spans="1:6" ht="31.5">
      <c r="A35" s="59"/>
      <c r="B35" s="69"/>
      <c r="C35" s="15">
        <v>230</v>
      </c>
      <c r="D35" s="15">
        <v>96.62</v>
      </c>
      <c r="E35" s="26">
        <f t="shared" si="0"/>
        <v>0.42008695652173916</v>
      </c>
      <c r="F35" s="16" t="s">
        <v>16</v>
      </c>
    </row>
    <row r="36" spans="1:6" ht="31.5">
      <c r="A36" s="59"/>
      <c r="B36" s="69"/>
      <c r="C36" s="15">
        <v>1259.91</v>
      </c>
      <c r="D36" s="15">
        <v>519.05</v>
      </c>
      <c r="E36" s="26">
        <f t="shared" si="0"/>
        <v>0.4119738711495265</v>
      </c>
      <c r="F36" s="16" t="s">
        <v>17</v>
      </c>
    </row>
    <row r="37" spans="1:6" ht="30.75" customHeight="1">
      <c r="A37" s="59"/>
      <c r="B37" s="69"/>
      <c r="C37" s="15">
        <v>100</v>
      </c>
      <c r="D37" s="15">
        <v>32.72</v>
      </c>
      <c r="E37" s="26">
        <f t="shared" si="0"/>
        <v>0.3272</v>
      </c>
      <c r="F37" s="16" t="s">
        <v>19</v>
      </c>
    </row>
    <row r="38" spans="1:6" ht="31.5">
      <c r="A38" s="59"/>
      <c r="B38" s="69"/>
      <c r="C38" s="15">
        <v>50</v>
      </c>
      <c r="D38" s="15">
        <v>0</v>
      </c>
      <c r="E38" s="26">
        <f t="shared" si="0"/>
        <v>0</v>
      </c>
      <c r="F38" s="16" t="s">
        <v>20</v>
      </c>
    </row>
    <row r="39" spans="1:6" ht="31.5">
      <c r="A39" s="59"/>
      <c r="B39" s="69"/>
      <c r="C39" s="15">
        <v>3751.64</v>
      </c>
      <c r="D39" s="15">
        <v>1290.72</v>
      </c>
      <c r="E39" s="26">
        <f t="shared" si="0"/>
        <v>0.344041539166871</v>
      </c>
      <c r="F39" s="16" t="s">
        <v>21</v>
      </c>
    </row>
    <row r="40" spans="1:6" ht="47.25">
      <c r="A40" s="59"/>
      <c r="B40" s="69"/>
      <c r="C40" s="15">
        <v>600</v>
      </c>
      <c r="D40" s="15">
        <v>177</v>
      </c>
      <c r="E40" s="26">
        <f t="shared" si="0"/>
        <v>0.295</v>
      </c>
      <c r="F40" s="16" t="s">
        <v>46</v>
      </c>
    </row>
    <row r="41" spans="1:6" ht="31.5">
      <c r="A41" s="59"/>
      <c r="B41" s="69"/>
      <c r="C41" s="15">
        <v>50</v>
      </c>
      <c r="D41" s="15">
        <v>0</v>
      </c>
      <c r="E41" s="26"/>
      <c r="F41" s="16" t="s">
        <v>72</v>
      </c>
    </row>
    <row r="42" spans="1:6" ht="78.75">
      <c r="A42" s="59"/>
      <c r="B42" s="69"/>
      <c r="C42" s="15">
        <v>152.09</v>
      </c>
      <c r="D42" s="15">
        <v>0</v>
      </c>
      <c r="E42" s="26">
        <f aca="true" t="shared" si="1" ref="E42:E49">D42/C42</f>
        <v>0</v>
      </c>
      <c r="F42" s="16" t="s">
        <v>90</v>
      </c>
    </row>
    <row r="43" spans="1:6" ht="78.75">
      <c r="A43" s="59"/>
      <c r="B43" s="69"/>
      <c r="C43" s="15">
        <v>197.91</v>
      </c>
      <c r="D43" s="15">
        <v>0</v>
      </c>
      <c r="E43" s="26">
        <f t="shared" si="1"/>
        <v>0</v>
      </c>
      <c r="F43" s="16" t="s">
        <v>91</v>
      </c>
    </row>
    <row r="44" spans="1:6" ht="47.25">
      <c r="A44" s="59"/>
      <c r="B44" s="69"/>
      <c r="C44" s="15">
        <v>200</v>
      </c>
      <c r="D44" s="15">
        <v>0</v>
      </c>
      <c r="E44" s="26">
        <f t="shared" si="1"/>
        <v>0</v>
      </c>
      <c r="F44" s="16" t="s">
        <v>98</v>
      </c>
    </row>
    <row r="45" spans="1:6" ht="47.25">
      <c r="A45" s="59"/>
      <c r="B45" s="69"/>
      <c r="C45" s="15">
        <v>113.19</v>
      </c>
      <c r="D45" s="15">
        <v>0</v>
      </c>
      <c r="E45" s="26">
        <f t="shared" si="1"/>
        <v>0</v>
      </c>
      <c r="F45" s="16" t="s">
        <v>92</v>
      </c>
    </row>
    <row r="46" spans="1:6" ht="63">
      <c r="A46" s="59"/>
      <c r="B46" s="69"/>
      <c r="C46" s="15">
        <v>125</v>
      </c>
      <c r="D46" s="15">
        <v>0</v>
      </c>
      <c r="E46" s="26">
        <f t="shared" si="1"/>
        <v>0</v>
      </c>
      <c r="F46" s="16" t="s">
        <v>93</v>
      </c>
    </row>
    <row r="47" spans="1:6" ht="95.25" thickBot="1">
      <c r="A47" s="59"/>
      <c r="B47" s="69"/>
      <c r="C47" s="15">
        <v>1103.5</v>
      </c>
      <c r="D47" s="15">
        <v>0</v>
      </c>
      <c r="E47" s="26">
        <f t="shared" si="1"/>
        <v>0</v>
      </c>
      <c r="F47" s="16" t="s">
        <v>95</v>
      </c>
    </row>
    <row r="48" spans="1:6" ht="163.5" customHeight="1">
      <c r="A48" s="58" t="s">
        <v>67</v>
      </c>
      <c r="B48" s="71" t="s">
        <v>36</v>
      </c>
      <c r="C48" s="22">
        <f>SUM(C49:C61)</f>
        <v>11643.91</v>
      </c>
      <c r="D48" s="22">
        <f>SUM(D49:D61)</f>
        <v>5636.509999999999</v>
      </c>
      <c r="E48" s="23">
        <f t="shared" si="1"/>
        <v>0.48407364880010234</v>
      </c>
      <c r="F48" s="29" t="s">
        <v>37</v>
      </c>
    </row>
    <row r="49" spans="1:6" ht="68.25" customHeight="1">
      <c r="A49" s="59"/>
      <c r="B49" s="65"/>
      <c r="C49" s="15">
        <v>9773.55</v>
      </c>
      <c r="D49" s="15">
        <v>5177.95</v>
      </c>
      <c r="E49" s="26">
        <f t="shared" si="1"/>
        <v>0.5297921430800477</v>
      </c>
      <c r="F49" s="16" t="s">
        <v>48</v>
      </c>
    </row>
    <row r="50" spans="1:6" ht="47.25" hidden="1">
      <c r="A50" s="59"/>
      <c r="B50" s="65"/>
      <c r="C50" s="15">
        <v>0</v>
      </c>
      <c r="D50" s="15">
        <v>0</v>
      </c>
      <c r="E50" s="26"/>
      <c r="F50" s="16" t="s">
        <v>49</v>
      </c>
    </row>
    <row r="51" spans="1:6" ht="54" customHeight="1">
      <c r="A51" s="59"/>
      <c r="B51" s="65"/>
      <c r="C51" s="15">
        <v>242.24</v>
      </c>
      <c r="D51" s="15">
        <v>97.36</v>
      </c>
      <c r="E51" s="26">
        <f>D51/C51</f>
        <v>0.4019154557463672</v>
      </c>
      <c r="F51" s="16" t="s">
        <v>50</v>
      </c>
    </row>
    <row r="52" spans="1:6" ht="66.75" customHeight="1">
      <c r="A52" s="59"/>
      <c r="B52" s="65"/>
      <c r="C52" s="15">
        <v>710.12</v>
      </c>
      <c r="D52" s="15">
        <v>301.2</v>
      </c>
      <c r="E52" s="26">
        <f>D52/C52</f>
        <v>0.4241536641694361</v>
      </c>
      <c r="F52" s="16" t="s">
        <v>51</v>
      </c>
    </row>
    <row r="53" spans="1:6" ht="40.5" customHeight="1" hidden="1">
      <c r="A53" s="59"/>
      <c r="B53" s="65"/>
      <c r="C53" s="15">
        <v>0</v>
      </c>
      <c r="D53" s="15">
        <v>0</v>
      </c>
      <c r="E53" s="26"/>
      <c r="F53" s="16" t="s">
        <v>49</v>
      </c>
    </row>
    <row r="54" spans="1:6" ht="47.25">
      <c r="A54" s="59"/>
      <c r="B54" s="65"/>
      <c r="C54" s="15">
        <v>44.5</v>
      </c>
      <c r="D54" s="15">
        <v>0</v>
      </c>
      <c r="E54" s="26">
        <f>D54/C54</f>
        <v>0</v>
      </c>
      <c r="F54" s="16" t="s">
        <v>52</v>
      </c>
    </row>
    <row r="55" spans="1:6" ht="47.25">
      <c r="A55" s="59"/>
      <c r="B55" s="65"/>
      <c r="C55" s="15">
        <v>120</v>
      </c>
      <c r="D55" s="15">
        <v>60</v>
      </c>
      <c r="E55" s="26">
        <f>D55/C55</f>
        <v>0.5</v>
      </c>
      <c r="F55" s="16" t="s">
        <v>24</v>
      </c>
    </row>
    <row r="56" spans="1:6" ht="49.5" customHeight="1" hidden="1">
      <c r="A56" s="59"/>
      <c r="B56" s="65"/>
      <c r="C56" s="15">
        <v>0</v>
      </c>
      <c r="D56" s="15">
        <v>0</v>
      </c>
      <c r="E56" s="26"/>
      <c r="F56" s="16" t="s">
        <v>53</v>
      </c>
    </row>
    <row r="57" spans="1:6" ht="49.5" customHeight="1">
      <c r="A57" s="59"/>
      <c r="B57" s="65"/>
      <c r="C57" s="15">
        <v>464.84</v>
      </c>
      <c r="D57" s="15">
        <v>0</v>
      </c>
      <c r="E57" s="26">
        <f>D57/C57</f>
        <v>0</v>
      </c>
      <c r="F57" s="16" t="s">
        <v>96</v>
      </c>
    </row>
    <row r="58" spans="1:6" ht="49.5" customHeight="1">
      <c r="A58" s="59"/>
      <c r="B58" s="65"/>
      <c r="C58" s="15">
        <v>51.66</v>
      </c>
      <c r="D58" s="15">
        <v>0</v>
      </c>
      <c r="E58" s="26">
        <f>D58/C58</f>
        <v>0</v>
      </c>
      <c r="F58" s="16" t="s">
        <v>97</v>
      </c>
    </row>
    <row r="59" spans="1:6" ht="49.5" customHeight="1">
      <c r="A59" s="59"/>
      <c r="B59" s="65"/>
      <c r="C59" s="49">
        <v>80</v>
      </c>
      <c r="D59" s="49">
        <v>0</v>
      </c>
      <c r="E59" s="28">
        <f>D59/C59</f>
        <v>0</v>
      </c>
      <c r="F59" s="16" t="s">
        <v>98</v>
      </c>
    </row>
    <row r="60" spans="1:6" ht="49.5" customHeight="1" thickBot="1">
      <c r="A60" s="59"/>
      <c r="B60" s="65"/>
      <c r="C60" s="15">
        <v>0</v>
      </c>
      <c r="D60" s="15">
        <v>0</v>
      </c>
      <c r="E60" s="28"/>
      <c r="F60" s="17" t="s">
        <v>99</v>
      </c>
    </row>
    <row r="61" spans="1:6" ht="48" thickBot="1">
      <c r="A61" s="67"/>
      <c r="B61" s="66"/>
      <c r="C61" s="56">
        <v>157</v>
      </c>
      <c r="D61" s="56">
        <v>0</v>
      </c>
      <c r="E61" s="28">
        <f aca="true" t="shared" si="2" ref="E61:E69">D61/C61</f>
        <v>0</v>
      </c>
      <c r="F61" s="17" t="s">
        <v>100</v>
      </c>
    </row>
    <row r="62" spans="1:6" ht="346.5">
      <c r="A62" s="58" t="s">
        <v>68</v>
      </c>
      <c r="B62" s="60" t="s">
        <v>54</v>
      </c>
      <c r="C62" s="22">
        <f>SUM(C63:C68)</f>
        <v>3188.0299999999997</v>
      </c>
      <c r="D62" s="22">
        <f>SUM(D63:D68)</f>
        <v>535.19</v>
      </c>
      <c r="E62" s="23">
        <f t="shared" si="2"/>
        <v>0.1678748317926745</v>
      </c>
      <c r="F62" s="29" t="s">
        <v>38</v>
      </c>
    </row>
    <row r="63" spans="1:6" ht="83.25" customHeight="1">
      <c r="A63" s="59"/>
      <c r="B63" s="61"/>
      <c r="C63" s="15">
        <v>50</v>
      </c>
      <c r="D63" s="15">
        <v>8</v>
      </c>
      <c r="E63" s="26">
        <f t="shared" si="2"/>
        <v>0.16</v>
      </c>
      <c r="F63" s="36" t="s">
        <v>25</v>
      </c>
    </row>
    <row r="64" spans="1:6" ht="83.25" customHeight="1">
      <c r="A64" s="59"/>
      <c r="B64" s="61"/>
      <c r="C64" s="15">
        <v>288.88</v>
      </c>
      <c r="D64" s="15">
        <v>41.19</v>
      </c>
      <c r="E64" s="26">
        <f t="shared" si="2"/>
        <v>0.1425851564663528</v>
      </c>
      <c r="F64" s="16" t="s">
        <v>56</v>
      </c>
    </row>
    <row r="65" spans="1:6" ht="83.25" customHeight="1">
      <c r="A65" s="59"/>
      <c r="B65" s="61"/>
      <c r="C65" s="49">
        <v>47.36</v>
      </c>
      <c r="D65" s="49">
        <v>0</v>
      </c>
      <c r="E65" s="26">
        <f t="shared" si="2"/>
        <v>0</v>
      </c>
      <c r="F65" s="16" t="s">
        <v>57</v>
      </c>
    </row>
    <row r="66" spans="1:7" ht="78.75">
      <c r="A66" s="59"/>
      <c r="B66" s="61"/>
      <c r="C66" s="15">
        <v>855</v>
      </c>
      <c r="D66" s="15">
        <v>421</v>
      </c>
      <c r="E66" s="33">
        <f t="shared" si="2"/>
        <v>0.49239766081871345</v>
      </c>
      <c r="F66" s="16" t="s">
        <v>55</v>
      </c>
      <c r="G66" s="34"/>
    </row>
    <row r="67" spans="1:6" ht="31.5">
      <c r="A67" s="59"/>
      <c r="B67" s="61"/>
      <c r="C67" s="15">
        <v>130</v>
      </c>
      <c r="D67" s="15">
        <v>65</v>
      </c>
      <c r="E67" s="26">
        <f t="shared" si="2"/>
        <v>0.5</v>
      </c>
      <c r="F67" s="16" t="s">
        <v>26</v>
      </c>
    </row>
    <row r="68" spans="1:6" ht="72.75" customHeight="1" thickBot="1">
      <c r="A68" s="59"/>
      <c r="B68" s="61"/>
      <c r="C68" s="49">
        <v>1816.79</v>
      </c>
      <c r="D68" s="49"/>
      <c r="E68" s="35">
        <f t="shared" si="2"/>
        <v>0</v>
      </c>
      <c r="F68" s="52" t="s">
        <v>75</v>
      </c>
    </row>
    <row r="69" spans="1:6" ht="19.5" customHeight="1" thickBot="1">
      <c r="A69" s="73" t="s">
        <v>101</v>
      </c>
      <c r="B69" s="74"/>
      <c r="C69" s="18">
        <f>C13+C17+C24+C48+C62</f>
        <v>31612.51</v>
      </c>
      <c r="D69" s="18">
        <f>D13+D17+D24+D48+D62</f>
        <v>9436.87</v>
      </c>
      <c r="E69" s="53">
        <f t="shared" si="2"/>
        <v>0.29851694787917826</v>
      </c>
      <c r="F69" s="54"/>
    </row>
    <row r="70" spans="1:6" ht="16.5" thickBot="1">
      <c r="A70" s="75" t="s">
        <v>80</v>
      </c>
      <c r="B70" s="76"/>
      <c r="C70" s="76"/>
      <c r="D70" s="76"/>
      <c r="E70" s="76"/>
      <c r="F70" s="77"/>
    </row>
    <row r="71" spans="1:6" ht="174" customHeight="1" thickBot="1">
      <c r="A71" s="42" t="s">
        <v>69</v>
      </c>
      <c r="B71" s="43" t="s">
        <v>4</v>
      </c>
      <c r="C71" s="18">
        <v>445</v>
      </c>
      <c r="D71" s="18">
        <v>137.08</v>
      </c>
      <c r="E71" s="44">
        <f>D71/C71</f>
        <v>0.30804494382022474</v>
      </c>
      <c r="F71" s="41" t="s">
        <v>41</v>
      </c>
    </row>
    <row r="72" spans="1:6" ht="174" customHeight="1" thickBot="1">
      <c r="A72" s="42" t="s">
        <v>71</v>
      </c>
      <c r="B72" s="43" t="s">
        <v>5</v>
      </c>
      <c r="C72" s="18">
        <v>50</v>
      </c>
      <c r="D72" s="18">
        <v>31.1</v>
      </c>
      <c r="E72" s="45">
        <f>D72/C72</f>
        <v>0.622</v>
      </c>
      <c r="F72" s="46" t="s">
        <v>81</v>
      </c>
    </row>
    <row r="73" spans="1:6" ht="174" customHeight="1" thickBot="1">
      <c r="A73" s="37" t="s">
        <v>27</v>
      </c>
      <c r="B73" s="38" t="s">
        <v>42</v>
      </c>
      <c r="C73" s="39">
        <v>10</v>
      </c>
      <c r="D73" s="39">
        <v>0</v>
      </c>
      <c r="E73" s="40">
        <f>D73/C73</f>
        <v>0</v>
      </c>
      <c r="F73" s="41" t="s">
        <v>43</v>
      </c>
    </row>
    <row r="74" spans="1:6" ht="218.25" customHeight="1" thickBot="1">
      <c r="A74" s="42" t="s">
        <v>28</v>
      </c>
      <c r="B74" s="38" t="s">
        <v>39</v>
      </c>
      <c r="C74" s="39">
        <v>10</v>
      </c>
      <c r="D74" s="39">
        <v>0</v>
      </c>
      <c r="E74" s="45">
        <f>D74/C74</f>
        <v>0</v>
      </c>
      <c r="F74" s="41" t="s">
        <v>40</v>
      </c>
    </row>
    <row r="75" spans="1:6" ht="126.75" hidden="1" thickBot="1">
      <c r="A75" s="42" t="s">
        <v>73</v>
      </c>
      <c r="B75" s="38" t="s">
        <v>39</v>
      </c>
      <c r="C75" s="39">
        <v>0</v>
      </c>
      <c r="D75" s="39">
        <v>0</v>
      </c>
      <c r="E75" s="45"/>
      <c r="F75" s="41" t="s">
        <v>74</v>
      </c>
    </row>
    <row r="76" spans="1:6" ht="113.25" customHeight="1" hidden="1">
      <c r="A76" s="47" t="s">
        <v>70</v>
      </c>
      <c r="B76" s="48" t="s">
        <v>45</v>
      </c>
      <c r="C76" s="18">
        <v>0</v>
      </c>
      <c r="D76" s="18">
        <v>0</v>
      </c>
      <c r="E76" s="45"/>
      <c r="F76" s="46" t="s">
        <v>58</v>
      </c>
    </row>
    <row r="77" spans="1:6" ht="24" customHeight="1" thickBot="1">
      <c r="A77" s="73" t="s">
        <v>76</v>
      </c>
      <c r="B77" s="74"/>
      <c r="C77" s="18">
        <f>C71+C72+C73+C74+C75+C76</f>
        <v>515</v>
      </c>
      <c r="D77" s="18">
        <f>D71+D72+D73+D74+D75+D76</f>
        <v>168.18</v>
      </c>
      <c r="E77" s="53">
        <f>D77/C77</f>
        <v>0.3265631067961165</v>
      </c>
      <c r="F77" s="54"/>
    </row>
    <row r="78" spans="1:5" ht="21" customHeight="1" thickBot="1">
      <c r="A78" s="78" t="s">
        <v>77</v>
      </c>
      <c r="B78" s="66"/>
      <c r="C78" s="57">
        <f>C13+C17+C24+C48+C62+C71+C72+C73+C74+C75+C76</f>
        <v>32127.51</v>
      </c>
      <c r="D78" s="57">
        <f>D13+D17+D24+D48+D62+D71+D72+D73+D74+D75+D76</f>
        <v>9605.050000000001</v>
      </c>
      <c r="E78" s="45">
        <f>D78/C78</f>
        <v>0.29896652432759346</v>
      </c>
    </row>
    <row r="79" spans="2:5" ht="12.75">
      <c r="B79" s="1" t="s">
        <v>78</v>
      </c>
      <c r="C79" s="50">
        <f>C69+C77</f>
        <v>32127.51</v>
      </c>
      <c r="D79" s="50">
        <f>D69+D77</f>
        <v>9605.050000000001</v>
      </c>
      <c r="E79" s="51">
        <f>D79/C79</f>
        <v>0.29896652432759346</v>
      </c>
    </row>
  </sheetData>
  <sheetProtection/>
  <mergeCells count="26">
    <mergeCell ref="A48:A61"/>
    <mergeCell ref="B48:B61"/>
    <mergeCell ref="A62:A68"/>
    <mergeCell ref="B62:B68"/>
    <mergeCell ref="A69:B69"/>
    <mergeCell ref="A70:F70"/>
    <mergeCell ref="A12:F12"/>
    <mergeCell ref="A13:A16"/>
    <mergeCell ref="B13:B16"/>
    <mergeCell ref="A17:A23"/>
    <mergeCell ref="B17:B23"/>
    <mergeCell ref="A24:A47"/>
    <mergeCell ref="B24:B47"/>
    <mergeCell ref="A8:B9"/>
    <mergeCell ref="C8:E8"/>
    <mergeCell ref="F8:F11"/>
    <mergeCell ref="C9:C11"/>
    <mergeCell ref="D9:D11"/>
    <mergeCell ref="E9:E11"/>
    <mergeCell ref="A10:A11"/>
    <mergeCell ref="B10:B11"/>
    <mergeCell ref="A77:B77"/>
    <mergeCell ref="A78:B78"/>
    <mergeCell ref="A4:F4"/>
    <mergeCell ref="A3:F3"/>
    <mergeCell ref="A6:F6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5" customWidth="1"/>
    <col min="2" max="2" width="9.125" style="6" customWidth="1"/>
    <col min="3" max="4" width="9.125" style="4" customWidth="1"/>
    <col min="5" max="16384" width="9.125" style="3" customWidth="1"/>
  </cols>
  <sheetData/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9" customWidth="1"/>
    <col min="2" max="2" width="9.125" style="7" customWidth="1"/>
    <col min="3" max="3" width="9.125" style="10" customWidth="1"/>
    <col min="4" max="16384" width="9.125" style="8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9.125" style="9" customWidth="1"/>
    <col min="2" max="2" width="9.125" style="7" customWidth="1"/>
    <col min="3" max="3" width="9.125" style="10" customWidth="1"/>
    <col min="4" max="16384" width="9.125" style="8" customWidth="1"/>
  </cols>
  <sheetData/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110" zoomScaleNormal="110" zoomScalePageLayoutView="0" workbookViewId="0" topLeftCell="A1">
      <selection activeCell="A1" sqref="A1:IV16384"/>
    </sheetView>
  </sheetViews>
  <sheetFormatPr defaultColWidth="40.75390625" defaultRowHeight="12.75"/>
  <cols>
    <col min="1" max="1" width="31.125" style="1" customWidth="1"/>
    <col min="2" max="2" width="38.00390625" style="1" customWidth="1"/>
    <col min="3" max="3" width="15.125" style="1" customWidth="1"/>
    <col min="4" max="4" width="13.375" style="1" bestFit="1" customWidth="1"/>
    <col min="5" max="5" width="20.25390625" style="1" bestFit="1" customWidth="1"/>
    <col min="6" max="16384" width="40.75390625" style="1" customWidth="1"/>
  </cols>
  <sheetData>
    <row r="1" spans="1:17" ht="15.75">
      <c r="A1" s="2"/>
      <c r="B1" s="2"/>
      <c r="C1" s="2"/>
      <c r="D1" s="2"/>
      <c r="E1" s="1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5" ht="13.5">
      <c r="A2" s="2"/>
      <c r="B2" s="2"/>
      <c r="C2" s="2"/>
      <c r="D2" s="13"/>
      <c r="E2" s="2"/>
    </row>
    <row r="3" spans="1:6" ht="20.25" customHeight="1">
      <c r="A3" s="62" t="s">
        <v>59</v>
      </c>
      <c r="B3" s="62"/>
      <c r="C3" s="62"/>
      <c r="D3" s="62"/>
      <c r="E3" s="62"/>
      <c r="F3" s="62"/>
    </row>
    <row r="4" spans="1:6" ht="15.75">
      <c r="A4" s="63" t="s">
        <v>3</v>
      </c>
      <c r="B4" s="63"/>
      <c r="C4" s="63"/>
      <c r="D4" s="63"/>
      <c r="E4" s="63"/>
      <c r="F4" s="63"/>
    </row>
    <row r="5" spans="1:5" ht="12.75">
      <c r="A5" s="2"/>
      <c r="B5" s="14" t="s">
        <v>1</v>
      </c>
      <c r="C5" s="14"/>
      <c r="D5" s="14"/>
      <c r="E5" s="2"/>
    </row>
    <row r="6" spans="1:6" ht="14.25" customHeight="1">
      <c r="A6" s="63" t="s">
        <v>83</v>
      </c>
      <c r="B6" s="63"/>
      <c r="C6" s="63"/>
      <c r="D6" s="63"/>
      <c r="E6" s="63"/>
      <c r="F6" s="63"/>
    </row>
    <row r="7" spans="1:5" ht="12.75" hidden="1">
      <c r="A7" s="2"/>
      <c r="B7" s="2"/>
      <c r="C7" s="2"/>
      <c r="D7" s="2"/>
      <c r="E7" s="2"/>
    </row>
    <row r="8" spans="1:6" ht="15.75">
      <c r="A8" s="72" t="s">
        <v>62</v>
      </c>
      <c r="B8" s="72"/>
      <c r="C8" s="79" t="s">
        <v>61</v>
      </c>
      <c r="D8" s="80"/>
      <c r="E8" s="81"/>
      <c r="F8" s="82" t="s">
        <v>2</v>
      </c>
    </row>
    <row r="9" spans="1:6" ht="110.25" customHeight="1">
      <c r="A9" s="72"/>
      <c r="B9" s="72"/>
      <c r="C9" s="64" t="s">
        <v>63</v>
      </c>
      <c r="D9" s="64" t="s">
        <v>64</v>
      </c>
      <c r="E9" s="64" t="s">
        <v>60</v>
      </c>
      <c r="F9" s="82"/>
    </row>
    <row r="10" spans="1:6" ht="12.75" customHeight="1">
      <c r="A10" s="72" t="s">
        <v>29</v>
      </c>
      <c r="B10" s="72" t="s">
        <v>30</v>
      </c>
      <c r="C10" s="65"/>
      <c r="D10" s="65"/>
      <c r="E10" s="65"/>
      <c r="F10" s="82"/>
    </row>
    <row r="11" spans="1:6" ht="32.25" customHeight="1" thickBot="1">
      <c r="A11" s="64"/>
      <c r="B11" s="64"/>
      <c r="C11" s="66"/>
      <c r="D11" s="66"/>
      <c r="E11" s="66"/>
      <c r="F11" s="83"/>
    </row>
    <row r="12" spans="1:6" ht="41.25" customHeight="1" thickBot="1">
      <c r="A12" s="84" t="s">
        <v>79</v>
      </c>
      <c r="B12" s="85"/>
      <c r="C12" s="85"/>
      <c r="D12" s="85"/>
      <c r="E12" s="85"/>
      <c r="F12" s="86"/>
    </row>
    <row r="13" spans="1:6" ht="111.75" customHeight="1">
      <c r="A13" s="58" t="s">
        <v>82</v>
      </c>
      <c r="B13" s="71" t="s">
        <v>31</v>
      </c>
      <c r="C13" s="22">
        <f>SUM(C14:C16)</f>
        <v>910</v>
      </c>
      <c r="D13" s="22">
        <f>SUM(D14:D16)</f>
        <v>147.1</v>
      </c>
      <c r="E13" s="23">
        <f aca="true" t="shared" si="0" ref="E13:E40">D13/C13</f>
        <v>0.16164835164835165</v>
      </c>
      <c r="F13" s="24" t="s">
        <v>47</v>
      </c>
    </row>
    <row r="14" spans="1:6" ht="63.75" customHeight="1">
      <c r="A14" s="59"/>
      <c r="B14" s="65"/>
      <c r="C14" s="25">
        <v>300</v>
      </c>
      <c r="D14" s="25">
        <v>147.1</v>
      </c>
      <c r="E14" s="26">
        <f t="shared" si="0"/>
        <v>0.4903333333333333</v>
      </c>
      <c r="F14" s="16" t="s">
        <v>6</v>
      </c>
    </row>
    <row r="15" spans="1:6" ht="63.75" customHeight="1">
      <c r="A15" s="59"/>
      <c r="B15" s="65"/>
      <c r="C15" s="25">
        <v>50</v>
      </c>
      <c r="D15" s="25">
        <v>0</v>
      </c>
      <c r="E15" s="26">
        <f t="shared" si="0"/>
        <v>0</v>
      </c>
      <c r="F15" s="16" t="s">
        <v>44</v>
      </c>
    </row>
    <row r="16" spans="1:6" ht="43.5" customHeight="1" thickBot="1">
      <c r="A16" s="67"/>
      <c r="B16" s="66"/>
      <c r="C16" s="27">
        <v>560</v>
      </c>
      <c r="D16" s="27">
        <v>0</v>
      </c>
      <c r="E16" s="28">
        <f t="shared" si="0"/>
        <v>0</v>
      </c>
      <c r="F16" s="21" t="s">
        <v>7</v>
      </c>
    </row>
    <row r="17" spans="1:6" ht="157.5">
      <c r="A17" s="58" t="s">
        <v>65</v>
      </c>
      <c r="B17" s="68" t="s">
        <v>32</v>
      </c>
      <c r="C17" s="22">
        <f>C18+C19+C20+C21+C22+C23</f>
        <v>775</v>
      </c>
      <c r="D17" s="22">
        <f>D18+D19+D20+D21+D22+D23</f>
        <v>411.52</v>
      </c>
      <c r="E17" s="23">
        <f t="shared" si="0"/>
        <v>0.5309935483870968</v>
      </c>
      <c r="F17" s="29" t="s">
        <v>33</v>
      </c>
    </row>
    <row r="18" spans="1:6" ht="42.75" customHeight="1">
      <c r="A18" s="59"/>
      <c r="B18" s="69"/>
      <c r="C18" s="19" t="s">
        <v>12</v>
      </c>
      <c r="D18" s="30">
        <v>0</v>
      </c>
      <c r="E18" s="26">
        <f t="shared" si="0"/>
        <v>0</v>
      </c>
      <c r="F18" s="16" t="s">
        <v>8</v>
      </c>
    </row>
    <row r="19" spans="1:6" ht="75.75" customHeight="1">
      <c r="A19" s="59"/>
      <c r="B19" s="69"/>
      <c r="C19" s="19" t="s">
        <v>12</v>
      </c>
      <c r="D19" s="25">
        <v>0</v>
      </c>
      <c r="E19" s="26">
        <f t="shared" si="0"/>
        <v>0</v>
      </c>
      <c r="F19" s="16" t="s">
        <v>9</v>
      </c>
    </row>
    <row r="20" spans="1:6" ht="47.25">
      <c r="A20" s="59"/>
      <c r="B20" s="69"/>
      <c r="C20" s="19">
        <v>280</v>
      </c>
      <c r="D20" s="25">
        <v>26.52</v>
      </c>
      <c r="E20" s="26">
        <f t="shared" si="0"/>
        <v>0.09471428571428571</v>
      </c>
      <c r="F20" s="16" t="s">
        <v>10</v>
      </c>
    </row>
    <row r="21" spans="1:6" ht="47.25">
      <c r="A21" s="59"/>
      <c r="B21" s="69"/>
      <c r="C21" s="19">
        <v>173</v>
      </c>
      <c r="D21" s="25">
        <v>173</v>
      </c>
      <c r="E21" s="26">
        <f t="shared" si="0"/>
        <v>1</v>
      </c>
      <c r="F21" s="16" t="s">
        <v>84</v>
      </c>
    </row>
    <row r="22" spans="1:6" ht="47.25">
      <c r="A22" s="59"/>
      <c r="B22" s="69"/>
      <c r="C22" s="19">
        <v>212</v>
      </c>
      <c r="D22" s="25">
        <v>212</v>
      </c>
      <c r="E22" s="26">
        <f t="shared" si="0"/>
        <v>1</v>
      </c>
      <c r="F22" s="16" t="s">
        <v>85</v>
      </c>
    </row>
    <row r="23" spans="1:6" ht="33.75" customHeight="1" thickBot="1">
      <c r="A23" s="67"/>
      <c r="B23" s="70"/>
      <c r="C23" s="20" t="s">
        <v>13</v>
      </c>
      <c r="D23" s="31">
        <v>0</v>
      </c>
      <c r="E23" s="28">
        <f t="shared" si="0"/>
        <v>0</v>
      </c>
      <c r="F23" s="17" t="s">
        <v>11</v>
      </c>
    </row>
    <row r="24" spans="1:6" ht="252.75" customHeight="1">
      <c r="A24" s="58" t="s">
        <v>66</v>
      </c>
      <c r="B24" s="68" t="s">
        <v>34</v>
      </c>
      <c r="C24" s="22">
        <f>SUM(C25:C47)</f>
        <v>15095.570000000002</v>
      </c>
      <c r="D24" s="22">
        <f>SUM(D25:D47)</f>
        <v>2706.55</v>
      </c>
      <c r="E24" s="55">
        <f t="shared" si="0"/>
        <v>0.17929432277151508</v>
      </c>
      <c r="F24" s="29" t="s">
        <v>35</v>
      </c>
    </row>
    <row r="25" spans="1:6" ht="63">
      <c r="A25" s="59"/>
      <c r="B25" s="69"/>
      <c r="C25" s="15">
        <v>1000</v>
      </c>
      <c r="D25" s="15">
        <v>153.95</v>
      </c>
      <c r="E25" s="32">
        <f t="shared" si="0"/>
        <v>0.15394999999999998</v>
      </c>
      <c r="F25" s="16" t="s">
        <v>18</v>
      </c>
    </row>
    <row r="26" spans="1:6" ht="47.25">
      <c r="A26" s="59"/>
      <c r="B26" s="69"/>
      <c r="C26" s="15">
        <v>100</v>
      </c>
      <c r="D26" s="15">
        <v>0</v>
      </c>
      <c r="E26" s="26">
        <f t="shared" si="0"/>
        <v>0</v>
      </c>
      <c r="F26" s="16" t="s">
        <v>22</v>
      </c>
    </row>
    <row r="27" spans="1:6" ht="47.25">
      <c r="A27" s="59"/>
      <c r="B27" s="69"/>
      <c r="C27" s="15">
        <v>1220.76</v>
      </c>
      <c r="D27" s="15">
        <v>0</v>
      </c>
      <c r="E27" s="26">
        <f t="shared" si="0"/>
        <v>0</v>
      </c>
      <c r="F27" s="16" t="s">
        <v>23</v>
      </c>
    </row>
    <row r="28" spans="1:6" ht="63">
      <c r="A28" s="59"/>
      <c r="B28" s="69"/>
      <c r="C28" s="15">
        <v>632.3</v>
      </c>
      <c r="D28" s="15">
        <v>0</v>
      </c>
      <c r="E28" s="26">
        <f t="shared" si="0"/>
        <v>0</v>
      </c>
      <c r="F28" s="16" t="s">
        <v>94</v>
      </c>
    </row>
    <row r="29" spans="1:6" ht="63">
      <c r="A29" s="59"/>
      <c r="B29" s="69"/>
      <c r="C29" s="15">
        <v>252.04</v>
      </c>
      <c r="D29" s="15">
        <v>0</v>
      </c>
      <c r="E29" s="26">
        <f t="shared" si="0"/>
        <v>0</v>
      </c>
      <c r="F29" s="16" t="s">
        <v>86</v>
      </c>
    </row>
    <row r="30" spans="1:6" ht="31.5">
      <c r="A30" s="59"/>
      <c r="B30" s="69"/>
      <c r="C30" s="15">
        <v>1141.6</v>
      </c>
      <c r="D30" s="15">
        <v>0</v>
      </c>
      <c r="E30" s="26">
        <f t="shared" si="0"/>
        <v>0</v>
      </c>
      <c r="F30" s="16" t="s">
        <v>87</v>
      </c>
    </row>
    <row r="31" spans="1:6" ht="47.25">
      <c r="A31" s="59"/>
      <c r="B31" s="69"/>
      <c r="C31" s="15">
        <v>1535.63</v>
      </c>
      <c r="D31" s="15">
        <v>0</v>
      </c>
      <c r="E31" s="26">
        <f t="shared" si="0"/>
        <v>0</v>
      </c>
      <c r="F31" s="16" t="s">
        <v>88</v>
      </c>
    </row>
    <row r="32" spans="1:6" ht="31.5">
      <c r="A32" s="59"/>
      <c r="B32" s="69"/>
      <c r="C32" s="15">
        <v>320</v>
      </c>
      <c r="D32" s="15">
        <v>63.34</v>
      </c>
      <c r="E32" s="26">
        <f t="shared" si="0"/>
        <v>0.19793750000000002</v>
      </c>
      <c r="F32" s="16" t="s">
        <v>15</v>
      </c>
    </row>
    <row r="33" spans="1:6" ht="63">
      <c r="A33" s="59"/>
      <c r="B33" s="69"/>
      <c r="C33" s="15">
        <v>30</v>
      </c>
      <c r="D33" s="15">
        <v>0</v>
      </c>
      <c r="E33" s="26">
        <f t="shared" si="0"/>
        <v>0</v>
      </c>
      <c r="F33" s="16" t="s">
        <v>89</v>
      </c>
    </row>
    <row r="34" spans="1:6" ht="63">
      <c r="A34" s="59"/>
      <c r="B34" s="69"/>
      <c r="C34" s="15">
        <v>930</v>
      </c>
      <c r="D34" s="15">
        <v>373.15</v>
      </c>
      <c r="E34" s="26">
        <f t="shared" si="0"/>
        <v>0.4012365591397849</v>
      </c>
      <c r="F34" s="16" t="s">
        <v>14</v>
      </c>
    </row>
    <row r="35" spans="1:6" ht="31.5">
      <c r="A35" s="59"/>
      <c r="B35" s="69"/>
      <c r="C35" s="15">
        <v>230</v>
      </c>
      <c r="D35" s="15">
        <v>96.62</v>
      </c>
      <c r="E35" s="26">
        <f t="shared" si="0"/>
        <v>0.42008695652173916</v>
      </c>
      <c r="F35" s="16" t="s">
        <v>16</v>
      </c>
    </row>
    <row r="36" spans="1:6" ht="31.5">
      <c r="A36" s="59"/>
      <c r="B36" s="69"/>
      <c r="C36" s="15">
        <v>1259.91</v>
      </c>
      <c r="D36" s="15">
        <v>519.05</v>
      </c>
      <c r="E36" s="26">
        <f t="shared" si="0"/>
        <v>0.4119738711495265</v>
      </c>
      <c r="F36" s="16" t="s">
        <v>17</v>
      </c>
    </row>
    <row r="37" spans="1:6" ht="30.75" customHeight="1">
      <c r="A37" s="59"/>
      <c r="B37" s="69"/>
      <c r="C37" s="15">
        <v>100</v>
      </c>
      <c r="D37" s="15">
        <v>32.72</v>
      </c>
      <c r="E37" s="26">
        <f t="shared" si="0"/>
        <v>0.3272</v>
      </c>
      <c r="F37" s="16" t="s">
        <v>19</v>
      </c>
    </row>
    <row r="38" spans="1:6" ht="31.5">
      <c r="A38" s="59"/>
      <c r="B38" s="69"/>
      <c r="C38" s="15">
        <v>50</v>
      </c>
      <c r="D38" s="15">
        <v>0</v>
      </c>
      <c r="E38" s="26">
        <f t="shared" si="0"/>
        <v>0</v>
      </c>
      <c r="F38" s="16" t="s">
        <v>20</v>
      </c>
    </row>
    <row r="39" spans="1:6" ht="31.5">
      <c r="A39" s="59"/>
      <c r="B39" s="69"/>
      <c r="C39" s="15">
        <v>3751.64</v>
      </c>
      <c r="D39" s="15">
        <v>1290.72</v>
      </c>
      <c r="E39" s="26">
        <f t="shared" si="0"/>
        <v>0.344041539166871</v>
      </c>
      <c r="F39" s="16" t="s">
        <v>21</v>
      </c>
    </row>
    <row r="40" spans="1:6" ht="47.25">
      <c r="A40" s="59"/>
      <c r="B40" s="69"/>
      <c r="C40" s="15">
        <v>600</v>
      </c>
      <c r="D40" s="15">
        <v>177</v>
      </c>
      <c r="E40" s="26">
        <f t="shared" si="0"/>
        <v>0.295</v>
      </c>
      <c r="F40" s="16" t="s">
        <v>46</v>
      </c>
    </row>
    <row r="41" spans="1:6" ht="31.5">
      <c r="A41" s="59"/>
      <c r="B41" s="69"/>
      <c r="C41" s="15">
        <v>50</v>
      </c>
      <c r="D41" s="15">
        <v>0</v>
      </c>
      <c r="E41" s="26"/>
      <c r="F41" s="16" t="s">
        <v>72</v>
      </c>
    </row>
    <row r="42" spans="1:6" ht="78.75">
      <c r="A42" s="59"/>
      <c r="B42" s="69"/>
      <c r="C42" s="15">
        <v>152.09</v>
      </c>
      <c r="D42" s="15">
        <v>0</v>
      </c>
      <c r="E42" s="26">
        <f aca="true" t="shared" si="1" ref="E42:E49">D42/C42</f>
        <v>0</v>
      </c>
      <c r="F42" s="16" t="s">
        <v>90</v>
      </c>
    </row>
    <row r="43" spans="1:6" ht="78.75">
      <c r="A43" s="59"/>
      <c r="B43" s="69"/>
      <c r="C43" s="15">
        <v>197.91</v>
      </c>
      <c r="D43" s="15">
        <v>0</v>
      </c>
      <c r="E43" s="26">
        <f t="shared" si="1"/>
        <v>0</v>
      </c>
      <c r="F43" s="16" t="s">
        <v>91</v>
      </c>
    </row>
    <row r="44" spans="1:6" ht="47.25">
      <c r="A44" s="59"/>
      <c r="B44" s="69"/>
      <c r="C44" s="15">
        <v>200</v>
      </c>
      <c r="D44" s="15">
        <v>0</v>
      </c>
      <c r="E44" s="26">
        <f t="shared" si="1"/>
        <v>0</v>
      </c>
      <c r="F44" s="16" t="s">
        <v>98</v>
      </c>
    </row>
    <row r="45" spans="1:6" ht="47.25">
      <c r="A45" s="59"/>
      <c r="B45" s="69"/>
      <c r="C45" s="15">
        <v>113.19</v>
      </c>
      <c r="D45" s="15">
        <v>0</v>
      </c>
      <c r="E45" s="26">
        <f t="shared" si="1"/>
        <v>0</v>
      </c>
      <c r="F45" s="16" t="s">
        <v>92</v>
      </c>
    </row>
    <row r="46" spans="1:6" ht="63">
      <c r="A46" s="59"/>
      <c r="B46" s="69"/>
      <c r="C46" s="15">
        <v>125</v>
      </c>
      <c r="D46" s="15">
        <v>0</v>
      </c>
      <c r="E46" s="26">
        <f t="shared" si="1"/>
        <v>0</v>
      </c>
      <c r="F46" s="16" t="s">
        <v>93</v>
      </c>
    </row>
    <row r="47" spans="1:6" ht="95.25" thickBot="1">
      <c r="A47" s="59"/>
      <c r="B47" s="69"/>
      <c r="C47" s="15">
        <v>1103.5</v>
      </c>
      <c r="D47" s="15">
        <v>0</v>
      </c>
      <c r="E47" s="26">
        <f t="shared" si="1"/>
        <v>0</v>
      </c>
      <c r="F47" s="16" t="s">
        <v>95</v>
      </c>
    </row>
    <row r="48" spans="1:6" ht="163.5" customHeight="1">
      <c r="A48" s="58" t="s">
        <v>67</v>
      </c>
      <c r="B48" s="71" t="s">
        <v>36</v>
      </c>
      <c r="C48" s="22">
        <f>SUM(C49:C61)</f>
        <v>11643.91</v>
      </c>
      <c r="D48" s="22">
        <f>SUM(D49:D61)</f>
        <v>5636.509999999999</v>
      </c>
      <c r="E48" s="23">
        <f t="shared" si="1"/>
        <v>0.48407364880010234</v>
      </c>
      <c r="F48" s="29" t="s">
        <v>37</v>
      </c>
    </row>
    <row r="49" spans="1:6" ht="68.25" customHeight="1">
      <c r="A49" s="59"/>
      <c r="B49" s="65"/>
      <c r="C49" s="15">
        <v>9773.55</v>
      </c>
      <c r="D49" s="15">
        <v>5177.95</v>
      </c>
      <c r="E49" s="26">
        <f t="shared" si="1"/>
        <v>0.5297921430800477</v>
      </c>
      <c r="F49" s="16" t="s">
        <v>48</v>
      </c>
    </row>
    <row r="50" spans="1:6" ht="47.25" hidden="1">
      <c r="A50" s="59"/>
      <c r="B50" s="65"/>
      <c r="C50" s="15">
        <v>0</v>
      </c>
      <c r="D50" s="15">
        <v>0</v>
      </c>
      <c r="E50" s="26"/>
      <c r="F50" s="16" t="s">
        <v>49</v>
      </c>
    </row>
    <row r="51" spans="1:6" ht="54" customHeight="1">
      <c r="A51" s="59"/>
      <c r="B51" s="65"/>
      <c r="C51" s="15">
        <v>242.24</v>
      </c>
      <c r="D51" s="15">
        <v>97.36</v>
      </c>
      <c r="E51" s="26">
        <f>D51/C51</f>
        <v>0.4019154557463672</v>
      </c>
      <c r="F51" s="16" t="s">
        <v>50</v>
      </c>
    </row>
    <row r="52" spans="1:6" ht="66.75" customHeight="1">
      <c r="A52" s="59"/>
      <c r="B52" s="65"/>
      <c r="C52" s="15">
        <v>710.12</v>
      </c>
      <c r="D52" s="15">
        <v>301.2</v>
      </c>
      <c r="E52" s="26">
        <f>D52/C52</f>
        <v>0.4241536641694361</v>
      </c>
      <c r="F52" s="16" t="s">
        <v>51</v>
      </c>
    </row>
    <row r="53" spans="1:6" ht="40.5" customHeight="1" hidden="1">
      <c r="A53" s="59"/>
      <c r="B53" s="65"/>
      <c r="C53" s="15">
        <v>0</v>
      </c>
      <c r="D53" s="15">
        <v>0</v>
      </c>
      <c r="E53" s="26"/>
      <c r="F53" s="16" t="s">
        <v>49</v>
      </c>
    </row>
    <row r="54" spans="1:6" ht="47.25">
      <c r="A54" s="59"/>
      <c r="B54" s="65"/>
      <c r="C54" s="15">
        <v>44.5</v>
      </c>
      <c r="D54" s="15">
        <v>0</v>
      </c>
      <c r="E54" s="26">
        <f>D54/C54</f>
        <v>0</v>
      </c>
      <c r="F54" s="16" t="s">
        <v>52</v>
      </c>
    </row>
    <row r="55" spans="1:6" ht="47.25">
      <c r="A55" s="59"/>
      <c r="B55" s="65"/>
      <c r="C55" s="15">
        <v>120</v>
      </c>
      <c r="D55" s="15">
        <v>60</v>
      </c>
      <c r="E55" s="26">
        <f>D55/C55</f>
        <v>0.5</v>
      </c>
      <c r="F55" s="16" t="s">
        <v>24</v>
      </c>
    </row>
    <row r="56" spans="1:6" ht="49.5" customHeight="1" hidden="1">
      <c r="A56" s="59"/>
      <c r="B56" s="65"/>
      <c r="C56" s="15">
        <v>0</v>
      </c>
      <c r="D56" s="15">
        <v>0</v>
      </c>
      <c r="E56" s="26"/>
      <c r="F56" s="16" t="s">
        <v>53</v>
      </c>
    </row>
    <row r="57" spans="1:6" ht="49.5" customHeight="1">
      <c r="A57" s="59"/>
      <c r="B57" s="65"/>
      <c r="C57" s="15">
        <v>464.84</v>
      </c>
      <c r="D57" s="15">
        <v>0</v>
      </c>
      <c r="E57" s="26">
        <f>D57/C57</f>
        <v>0</v>
      </c>
      <c r="F57" s="16" t="s">
        <v>96</v>
      </c>
    </row>
    <row r="58" spans="1:6" ht="49.5" customHeight="1">
      <c r="A58" s="59"/>
      <c r="B58" s="65"/>
      <c r="C58" s="15">
        <v>51.66</v>
      </c>
      <c r="D58" s="15">
        <v>0</v>
      </c>
      <c r="E58" s="26">
        <f>D58/C58</f>
        <v>0</v>
      </c>
      <c r="F58" s="16" t="s">
        <v>97</v>
      </c>
    </row>
    <row r="59" spans="1:6" ht="49.5" customHeight="1">
      <c r="A59" s="59"/>
      <c r="B59" s="65"/>
      <c r="C59" s="49">
        <v>80</v>
      </c>
      <c r="D59" s="49">
        <v>0</v>
      </c>
      <c r="E59" s="28">
        <f>D59/C59</f>
        <v>0</v>
      </c>
      <c r="F59" s="16" t="s">
        <v>98</v>
      </c>
    </row>
    <row r="60" spans="1:6" ht="49.5" customHeight="1" thickBot="1">
      <c r="A60" s="59"/>
      <c r="B60" s="65"/>
      <c r="C60" s="15">
        <v>0</v>
      </c>
      <c r="D60" s="15">
        <v>0</v>
      </c>
      <c r="E60" s="28"/>
      <c r="F60" s="17" t="s">
        <v>99</v>
      </c>
    </row>
    <row r="61" spans="1:6" ht="48" thickBot="1">
      <c r="A61" s="67"/>
      <c r="B61" s="66"/>
      <c r="C61" s="56">
        <v>157</v>
      </c>
      <c r="D61" s="56">
        <v>0</v>
      </c>
      <c r="E61" s="28">
        <f aca="true" t="shared" si="2" ref="E61:E69">D61/C61</f>
        <v>0</v>
      </c>
      <c r="F61" s="17" t="s">
        <v>100</v>
      </c>
    </row>
    <row r="62" spans="1:6" ht="346.5">
      <c r="A62" s="58" t="s">
        <v>68</v>
      </c>
      <c r="B62" s="60" t="s">
        <v>54</v>
      </c>
      <c r="C62" s="22">
        <f>SUM(C63:C68)</f>
        <v>3188.0299999999997</v>
      </c>
      <c r="D62" s="22">
        <f>SUM(D63:D68)</f>
        <v>535.19</v>
      </c>
      <c r="E62" s="23">
        <f t="shared" si="2"/>
        <v>0.1678748317926745</v>
      </c>
      <c r="F62" s="29" t="s">
        <v>38</v>
      </c>
    </row>
    <row r="63" spans="1:6" ht="83.25" customHeight="1">
      <c r="A63" s="59"/>
      <c r="B63" s="61"/>
      <c r="C63" s="15">
        <v>50</v>
      </c>
      <c r="D63" s="15">
        <v>8</v>
      </c>
      <c r="E63" s="26">
        <f t="shared" si="2"/>
        <v>0.16</v>
      </c>
      <c r="F63" s="36" t="s">
        <v>25</v>
      </c>
    </row>
    <row r="64" spans="1:6" ht="83.25" customHeight="1">
      <c r="A64" s="59"/>
      <c r="B64" s="61"/>
      <c r="C64" s="15">
        <v>288.88</v>
      </c>
      <c r="D64" s="15">
        <v>41.19</v>
      </c>
      <c r="E64" s="26">
        <f t="shared" si="2"/>
        <v>0.1425851564663528</v>
      </c>
      <c r="F64" s="16" t="s">
        <v>56</v>
      </c>
    </row>
    <row r="65" spans="1:6" ht="83.25" customHeight="1">
      <c r="A65" s="59"/>
      <c r="B65" s="61"/>
      <c r="C65" s="49">
        <v>47.36</v>
      </c>
      <c r="D65" s="49">
        <v>0</v>
      </c>
      <c r="E65" s="26">
        <f t="shared" si="2"/>
        <v>0</v>
      </c>
      <c r="F65" s="16" t="s">
        <v>57</v>
      </c>
    </row>
    <row r="66" spans="1:7" ht="78.75">
      <c r="A66" s="59"/>
      <c r="B66" s="61"/>
      <c r="C66" s="15">
        <v>855</v>
      </c>
      <c r="D66" s="15">
        <v>421</v>
      </c>
      <c r="E66" s="33">
        <f t="shared" si="2"/>
        <v>0.49239766081871345</v>
      </c>
      <c r="F66" s="16" t="s">
        <v>55</v>
      </c>
      <c r="G66" s="34"/>
    </row>
    <row r="67" spans="1:6" ht="31.5">
      <c r="A67" s="59"/>
      <c r="B67" s="61"/>
      <c r="C67" s="15">
        <v>130</v>
      </c>
      <c r="D67" s="15">
        <v>65</v>
      </c>
      <c r="E67" s="26">
        <f t="shared" si="2"/>
        <v>0.5</v>
      </c>
      <c r="F67" s="16" t="s">
        <v>26</v>
      </c>
    </row>
    <row r="68" spans="1:6" ht="72.75" customHeight="1" thickBot="1">
      <c r="A68" s="59"/>
      <c r="B68" s="61"/>
      <c r="C68" s="49">
        <v>1816.79</v>
      </c>
      <c r="D68" s="49"/>
      <c r="E68" s="35">
        <f t="shared" si="2"/>
        <v>0</v>
      </c>
      <c r="F68" s="52" t="s">
        <v>75</v>
      </c>
    </row>
    <row r="69" spans="1:6" ht="19.5" customHeight="1" thickBot="1">
      <c r="A69" s="73" t="s">
        <v>101</v>
      </c>
      <c r="B69" s="74"/>
      <c r="C69" s="18">
        <f>C13+C17+C24+C48+C62</f>
        <v>31612.51</v>
      </c>
      <c r="D69" s="18">
        <f>D13+D17+D24+D48+D62</f>
        <v>9436.87</v>
      </c>
      <c r="E69" s="53">
        <f t="shared" si="2"/>
        <v>0.29851694787917826</v>
      </c>
      <c r="F69" s="54"/>
    </row>
    <row r="70" spans="1:6" ht="16.5" thickBot="1">
      <c r="A70" s="75" t="s">
        <v>80</v>
      </c>
      <c r="B70" s="76"/>
      <c r="C70" s="76"/>
      <c r="D70" s="76"/>
      <c r="E70" s="76"/>
      <c r="F70" s="77"/>
    </row>
    <row r="71" spans="1:6" ht="174" customHeight="1" thickBot="1">
      <c r="A71" s="42" t="s">
        <v>69</v>
      </c>
      <c r="B71" s="43" t="s">
        <v>4</v>
      </c>
      <c r="C71" s="18">
        <v>445</v>
      </c>
      <c r="D71" s="18">
        <v>137.08</v>
      </c>
      <c r="E71" s="44">
        <f>D71/C71</f>
        <v>0.30804494382022474</v>
      </c>
      <c r="F71" s="41" t="s">
        <v>41</v>
      </c>
    </row>
    <row r="72" spans="1:6" ht="174" customHeight="1" thickBot="1">
      <c r="A72" s="42" t="s">
        <v>71</v>
      </c>
      <c r="B72" s="43" t="s">
        <v>5</v>
      </c>
      <c r="C72" s="18">
        <v>50</v>
      </c>
      <c r="D72" s="18">
        <v>31.1</v>
      </c>
      <c r="E72" s="45">
        <f>D72/C72</f>
        <v>0.622</v>
      </c>
      <c r="F72" s="46" t="s">
        <v>81</v>
      </c>
    </row>
    <row r="73" spans="1:6" ht="174" customHeight="1" thickBot="1">
      <c r="A73" s="37" t="s">
        <v>27</v>
      </c>
      <c r="B73" s="38" t="s">
        <v>42</v>
      </c>
      <c r="C73" s="39">
        <v>10</v>
      </c>
      <c r="D73" s="39">
        <v>0</v>
      </c>
      <c r="E73" s="40">
        <f>D73/C73</f>
        <v>0</v>
      </c>
      <c r="F73" s="41" t="s">
        <v>43</v>
      </c>
    </row>
    <row r="74" spans="1:6" ht="218.25" customHeight="1" thickBot="1">
      <c r="A74" s="42" t="s">
        <v>28</v>
      </c>
      <c r="B74" s="38" t="s">
        <v>39</v>
      </c>
      <c r="C74" s="39">
        <v>10</v>
      </c>
      <c r="D74" s="39">
        <v>0</v>
      </c>
      <c r="E74" s="45">
        <f>D74/C74</f>
        <v>0</v>
      </c>
      <c r="F74" s="41" t="s">
        <v>40</v>
      </c>
    </row>
    <row r="75" spans="1:6" ht="126.75" hidden="1" thickBot="1">
      <c r="A75" s="42" t="s">
        <v>73</v>
      </c>
      <c r="B75" s="38" t="s">
        <v>39</v>
      </c>
      <c r="C75" s="39">
        <v>0</v>
      </c>
      <c r="D75" s="39">
        <v>0</v>
      </c>
      <c r="E75" s="45"/>
      <c r="F75" s="41" t="s">
        <v>74</v>
      </c>
    </row>
    <row r="76" spans="1:6" ht="113.25" customHeight="1" hidden="1" thickBot="1">
      <c r="A76" s="47" t="s">
        <v>70</v>
      </c>
      <c r="B76" s="48" t="s">
        <v>45</v>
      </c>
      <c r="C76" s="18">
        <v>0</v>
      </c>
      <c r="D76" s="18">
        <v>0</v>
      </c>
      <c r="E76" s="45"/>
      <c r="F76" s="46" t="s">
        <v>58</v>
      </c>
    </row>
    <row r="77" spans="1:6" ht="24" customHeight="1" thickBot="1">
      <c r="A77" s="73" t="s">
        <v>76</v>
      </c>
      <c r="B77" s="74"/>
      <c r="C77" s="18">
        <f>C71+C72+C73+C74+C75+C76</f>
        <v>515</v>
      </c>
      <c r="D77" s="18">
        <f>D71+D72+D73+D74+D75+D76</f>
        <v>168.18</v>
      </c>
      <c r="E77" s="53">
        <f>D77/C77</f>
        <v>0.3265631067961165</v>
      </c>
      <c r="F77" s="54"/>
    </row>
    <row r="78" spans="1:5" ht="21" customHeight="1" thickBot="1">
      <c r="A78" s="78" t="s">
        <v>77</v>
      </c>
      <c r="B78" s="66"/>
      <c r="C78" s="57">
        <f>C13+C17+C24+C48+C62+C71+C72+C73+C74+C75+C76</f>
        <v>32127.51</v>
      </c>
      <c r="D78" s="57">
        <f>D13+D17+D24+D48+D62+D71+D72+D73+D74+D75+D76</f>
        <v>9605.050000000001</v>
      </c>
      <c r="E78" s="45">
        <f>D78/C78</f>
        <v>0.29896652432759346</v>
      </c>
    </row>
    <row r="79" spans="2:5" ht="12.75">
      <c r="B79" s="1" t="s">
        <v>78</v>
      </c>
      <c r="C79" s="50">
        <f>C69+C77</f>
        <v>32127.51</v>
      </c>
      <c r="D79" s="50">
        <f>D69+D77</f>
        <v>9605.050000000001</v>
      </c>
      <c r="E79" s="51">
        <f>D79/C79</f>
        <v>0.29896652432759346</v>
      </c>
    </row>
  </sheetData>
  <sheetProtection/>
  <mergeCells count="26">
    <mergeCell ref="A69:B69"/>
    <mergeCell ref="A77:B77"/>
    <mergeCell ref="A70:F70"/>
    <mergeCell ref="A78:B78"/>
    <mergeCell ref="C8:E8"/>
    <mergeCell ref="F8:F11"/>
    <mergeCell ref="A12:F12"/>
    <mergeCell ref="A13:A16"/>
    <mergeCell ref="B13:B16"/>
    <mergeCell ref="A24:A47"/>
    <mergeCell ref="B24:B47"/>
    <mergeCell ref="A48:A61"/>
    <mergeCell ref="B48:B61"/>
    <mergeCell ref="A8:B9"/>
    <mergeCell ref="A10:A11"/>
    <mergeCell ref="B10:B11"/>
    <mergeCell ref="A62:A68"/>
    <mergeCell ref="B62:B68"/>
    <mergeCell ref="A3:F3"/>
    <mergeCell ref="A4:F4"/>
    <mergeCell ref="A6:F6"/>
    <mergeCell ref="C9:C11"/>
    <mergeCell ref="D9:D11"/>
    <mergeCell ref="E9:E11"/>
    <mergeCell ref="A17:A23"/>
    <mergeCell ref="B17:B23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Comp3</cp:lastModifiedBy>
  <cp:lastPrinted>2016-07-21T07:03:05Z</cp:lastPrinted>
  <dcterms:created xsi:type="dcterms:W3CDTF">2007-10-25T07:17:21Z</dcterms:created>
  <dcterms:modified xsi:type="dcterms:W3CDTF">2016-07-25T13:56:09Z</dcterms:modified>
  <cp:category/>
  <cp:version/>
  <cp:contentType/>
  <cp:contentStatus/>
</cp:coreProperties>
</file>