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030" windowHeight="7965" tabRatio="886"/>
  </bookViews>
  <sheets>
    <sheet name="5.Оп.отч.испол.пл.реал.МП" sheetId="26" r:id="rId1"/>
    <sheet name="пояс.зап. к опер.отчету" sheetId="13" r:id="rId2"/>
  </sheets>
  <externalReferences>
    <externalReference r:id="rId3"/>
  </externalReferences>
  <definedNames>
    <definedName name="_xlnm.Print_Area" localSheetId="0">'5.Оп.отч.испол.пл.реал.МП'!$A$1:$F$354</definedName>
    <definedName name="_xlnm.Print_Area" localSheetId="1">'пояс.зап. к опер.отчету'!$A$1:$B$72</definedName>
  </definedNames>
  <calcPr calcId="125725"/>
</workbook>
</file>

<file path=xl/calcChain.xml><?xml version="1.0" encoding="utf-8"?>
<calcChain xmlns="http://schemas.openxmlformats.org/spreadsheetml/2006/main">
  <c r="E361" i="26"/>
  <c r="D361"/>
  <c r="E355"/>
  <c r="D355"/>
  <c r="E354"/>
  <c r="D354"/>
  <c r="E352"/>
  <c r="D352"/>
  <c r="E349"/>
  <c r="D349"/>
  <c r="E348"/>
  <c r="D348"/>
  <c r="D343" s="1"/>
  <c r="E343"/>
  <c r="E342"/>
  <c r="E324" s="1"/>
  <c r="F324" s="1"/>
  <c r="D342"/>
  <c r="E336"/>
  <c r="D336"/>
  <c r="F336" s="1"/>
  <c r="E331"/>
  <c r="E330"/>
  <c r="D330"/>
  <c r="F330" s="1"/>
  <c r="E325"/>
  <c r="D324"/>
  <c r="E323"/>
  <c r="D323"/>
  <c r="E322"/>
  <c r="D322"/>
  <c r="E321"/>
  <c r="D321"/>
  <c r="E320"/>
  <c r="D320"/>
  <c r="D319" s="1"/>
  <c r="E315"/>
  <c r="E318" s="1"/>
  <c r="D313"/>
  <c r="E307"/>
  <c r="D307"/>
  <c r="E301"/>
  <c r="D301"/>
  <c r="E300"/>
  <c r="D300"/>
  <c r="E295"/>
  <c r="D295"/>
  <c r="E289"/>
  <c r="D289"/>
  <c r="E288"/>
  <c r="E283" s="1"/>
  <c r="D288"/>
  <c r="D283" s="1"/>
  <c r="E282"/>
  <c r="E277" s="1"/>
  <c r="D282"/>
  <c r="D277" s="1"/>
  <c r="E276"/>
  <c r="E271" s="1"/>
  <c r="D276"/>
  <c r="D270" s="1"/>
  <c r="D265" s="1"/>
  <c r="E269"/>
  <c r="D269"/>
  <c r="E268"/>
  <c r="D268"/>
  <c r="E267"/>
  <c r="F267" s="1"/>
  <c r="D267"/>
  <c r="E266"/>
  <c r="D266"/>
  <c r="E259"/>
  <c r="D259"/>
  <c r="E258"/>
  <c r="D258"/>
  <c r="D253" s="1"/>
  <c r="E255"/>
  <c r="D255"/>
  <c r="E253"/>
  <c r="F252"/>
  <c r="F249"/>
  <c r="E247"/>
  <c r="D247"/>
  <c r="E246"/>
  <c r="D246"/>
  <c r="E241"/>
  <c r="D241"/>
  <c r="E240"/>
  <c r="D240"/>
  <c r="E235"/>
  <c r="D235"/>
  <c r="E234"/>
  <c r="D234"/>
  <c r="E229"/>
  <c r="D229"/>
  <c r="E228"/>
  <c r="D228"/>
  <c r="E223"/>
  <c r="D223"/>
  <c r="E222"/>
  <c r="D222"/>
  <c r="E217"/>
  <c r="D217"/>
  <c r="E216"/>
  <c r="D216"/>
  <c r="E211"/>
  <c r="D211"/>
  <c r="E210"/>
  <c r="D210"/>
  <c r="F210" s="1"/>
  <c r="E205"/>
  <c r="D205"/>
  <c r="E204"/>
  <c r="D204"/>
  <c r="E199"/>
  <c r="D199"/>
  <c r="E198"/>
  <c r="D198"/>
  <c r="E193"/>
  <c r="D193"/>
  <c r="E192"/>
  <c r="D192"/>
  <c r="E187"/>
  <c r="D187"/>
  <c r="E186"/>
  <c r="D186"/>
  <c r="E181"/>
  <c r="D181"/>
  <c r="F180"/>
  <c r="F177"/>
  <c r="E175"/>
  <c r="D175"/>
  <c r="E169"/>
  <c r="D169"/>
  <c r="E168"/>
  <c r="F168" s="1"/>
  <c r="F165"/>
  <c r="D163"/>
  <c r="E162"/>
  <c r="E157" s="1"/>
  <c r="D162"/>
  <c r="D157" s="1"/>
  <c r="E156"/>
  <c r="E151" s="1"/>
  <c r="D156"/>
  <c r="D151" s="1"/>
  <c r="E150"/>
  <c r="E145" s="1"/>
  <c r="D150"/>
  <c r="D144" s="1"/>
  <c r="E144"/>
  <c r="E143"/>
  <c r="D143"/>
  <c r="E142"/>
  <c r="D142"/>
  <c r="D14" s="1"/>
  <c r="E141"/>
  <c r="D141"/>
  <c r="E140"/>
  <c r="E139" s="1"/>
  <c r="D140"/>
  <c r="D12" s="1"/>
  <c r="E133"/>
  <c r="D133"/>
  <c r="E132"/>
  <c r="F132" s="1"/>
  <c r="D132"/>
  <c r="D127"/>
  <c r="E126"/>
  <c r="F126" s="1"/>
  <c r="D126"/>
  <c r="D121"/>
  <c r="E115"/>
  <c r="D115"/>
  <c r="E109"/>
  <c r="D109"/>
  <c r="E108"/>
  <c r="F108" s="1"/>
  <c r="D108"/>
  <c r="E107"/>
  <c r="D107"/>
  <c r="E106"/>
  <c r="D106"/>
  <c r="E105"/>
  <c r="D105"/>
  <c r="E104"/>
  <c r="E103" s="1"/>
  <c r="F103" s="1"/>
  <c r="D104"/>
  <c r="D103"/>
  <c r="E102"/>
  <c r="F102" s="1"/>
  <c r="D102"/>
  <c r="D97"/>
  <c r="E96"/>
  <c r="F96" s="1"/>
  <c r="D96"/>
  <c r="D91"/>
  <c r="E90"/>
  <c r="F90" s="1"/>
  <c r="D90"/>
  <c r="D85"/>
  <c r="E84"/>
  <c r="F84" s="1"/>
  <c r="D84"/>
  <c r="D79"/>
  <c r="D72" s="1"/>
  <c r="E78"/>
  <c r="F78" s="1"/>
  <c r="D78"/>
  <c r="D73"/>
  <c r="E71"/>
  <c r="D71"/>
  <c r="D15" s="1"/>
  <c r="E70"/>
  <c r="E14" s="1"/>
  <c r="D70"/>
  <c r="E69"/>
  <c r="D69"/>
  <c r="D13" s="1"/>
  <c r="F13" s="1"/>
  <c r="E68"/>
  <c r="E12" s="1"/>
  <c r="D68"/>
  <c r="D67"/>
  <c r="F65"/>
  <c r="F62"/>
  <c r="F61"/>
  <c r="E60"/>
  <c r="F60" s="1"/>
  <c r="D60"/>
  <c r="E59"/>
  <c r="F59" s="1"/>
  <c r="D59"/>
  <c r="E58"/>
  <c r="D58"/>
  <c r="E57"/>
  <c r="D57"/>
  <c r="E56"/>
  <c r="D56"/>
  <c r="E55"/>
  <c r="F55" s="1"/>
  <c r="D55"/>
  <c r="E54"/>
  <c r="F54" s="1"/>
  <c r="D54"/>
  <c r="E48"/>
  <c r="D48"/>
  <c r="E47"/>
  <c r="D47"/>
  <c r="E46"/>
  <c r="D46"/>
  <c r="E45"/>
  <c r="D45"/>
  <c r="E44"/>
  <c r="D44"/>
  <c r="E43"/>
  <c r="D43"/>
  <c r="E42"/>
  <c r="D42"/>
  <c r="D41"/>
  <c r="F41" s="1"/>
  <c r="F38"/>
  <c r="E36"/>
  <c r="F35"/>
  <c r="F32"/>
  <c r="E30"/>
  <c r="F30" s="1"/>
  <c r="D30"/>
  <c r="F29"/>
  <c r="D26"/>
  <c r="F26" s="1"/>
  <c r="E24"/>
  <c r="E18" s="1"/>
  <c r="E17" s="1"/>
  <c r="E23"/>
  <c r="D23"/>
  <c r="F23" s="1"/>
  <c r="E22"/>
  <c r="D22"/>
  <c r="E21"/>
  <c r="D21"/>
  <c r="E20"/>
  <c r="D20"/>
  <c r="E19"/>
  <c r="D19"/>
  <c r="E15"/>
  <c r="E13"/>
  <c r="F151" l="1"/>
  <c r="F271"/>
  <c r="F283"/>
  <c r="D16"/>
  <c r="F157"/>
  <c r="E319"/>
  <c r="F319" s="1"/>
  <c r="F36"/>
  <c r="E73"/>
  <c r="E79"/>
  <c r="E85"/>
  <c r="F85" s="1"/>
  <c r="E91"/>
  <c r="F91" s="1"/>
  <c r="E97"/>
  <c r="F97" s="1"/>
  <c r="E121"/>
  <c r="F121" s="1"/>
  <c r="E127"/>
  <c r="F127" s="1"/>
  <c r="D145"/>
  <c r="F145" s="1"/>
  <c r="D271"/>
  <c r="D325"/>
  <c r="F325" s="1"/>
  <c r="D331"/>
  <c r="F331" s="1"/>
  <c r="E337"/>
  <c r="F20"/>
  <c r="F56"/>
  <c r="D139"/>
  <c r="D66" s="1"/>
  <c r="F141"/>
  <c r="E163"/>
  <c r="F163" s="1"/>
  <c r="F192"/>
  <c r="F198"/>
  <c r="F204"/>
  <c r="F216"/>
  <c r="F222"/>
  <c r="F228"/>
  <c r="F234"/>
  <c r="F240"/>
  <c r="F246"/>
  <c r="F255"/>
  <c r="F300"/>
  <c r="F342"/>
  <c r="F348"/>
  <c r="F352"/>
  <c r="D36"/>
  <c r="F144"/>
  <c r="F150"/>
  <c r="F156"/>
  <c r="F162"/>
  <c r="F175"/>
  <c r="F187"/>
  <c r="F193"/>
  <c r="F199"/>
  <c r="F205"/>
  <c r="F211"/>
  <c r="F217"/>
  <c r="F223"/>
  <c r="F229"/>
  <c r="F235"/>
  <c r="F241"/>
  <c r="F247"/>
  <c r="F253"/>
  <c r="F258"/>
  <c r="F276"/>
  <c r="F288"/>
  <c r="F295"/>
  <c r="F322"/>
  <c r="F343"/>
  <c r="F349"/>
  <c r="F354"/>
  <c r="F12"/>
  <c r="F14"/>
  <c r="E313"/>
  <c r="F313" s="1"/>
  <c r="F318"/>
  <c r="E270"/>
  <c r="D24"/>
  <c r="D18" s="1"/>
  <c r="F315"/>
  <c r="D337"/>
  <c r="F337" s="1"/>
  <c r="F139" l="1"/>
  <c r="F79"/>
  <c r="E72"/>
  <c r="F72" s="1"/>
  <c r="F73"/>
  <c r="E67"/>
  <c r="F67" s="1"/>
  <c r="F18"/>
  <c r="D17"/>
  <c r="F17" s="1"/>
  <c r="D11"/>
  <c r="F24"/>
  <c r="F270"/>
  <c r="E265"/>
  <c r="E16"/>
  <c r="F16" s="1"/>
  <c r="F265" l="1"/>
  <c r="E66"/>
  <c r="F66" s="1"/>
  <c r="E11"/>
  <c r="F11" s="1"/>
</calcChain>
</file>

<file path=xl/sharedStrings.xml><?xml version="1.0" encoding="utf-8"?>
<sst xmlns="http://schemas.openxmlformats.org/spreadsheetml/2006/main" count="600" uniqueCount="238">
  <si>
    <t>1.</t>
  </si>
  <si>
    <t>2.</t>
  </si>
  <si>
    <t>3.</t>
  </si>
  <si>
    <t>4.</t>
  </si>
  <si>
    <t>5.</t>
  </si>
  <si>
    <t>Федеральный бюджет</t>
  </si>
  <si>
    <t>Итого</t>
  </si>
  <si>
    <t>№ п/п</t>
  </si>
  <si>
    <t>1.1.</t>
  </si>
  <si>
    <t>1.2.</t>
  </si>
  <si>
    <t>1.3.</t>
  </si>
  <si>
    <t>2.1.</t>
  </si>
  <si>
    <t>2.2.</t>
  </si>
  <si>
    <t>2.3.</t>
  </si>
  <si>
    <t>Наименование структурного элемента</t>
  </si>
  <si>
    <t>Итого по муниципальной программе</t>
  </si>
  <si>
    <t>Бюджет ЛО</t>
  </si>
  <si>
    <t>Бюджет ГМР</t>
  </si>
  <si>
    <t>Внебюджетные источники</t>
  </si>
  <si>
    <t>% выполнения от годового плана</t>
  </si>
  <si>
    <t>ПРОЕКТНАЯ ЧАСТЬ</t>
  </si>
  <si>
    <t>ПРОЦЕССНАЯ ЧАСТЬ</t>
  </si>
  <si>
    <t>ПОЯСНИТЕЛЬНАЯ ЗАПИСКА</t>
  </si>
  <si>
    <t>Оценка недвижимости, признание прав и регулирование отношений по муниципальной собственности</t>
  </si>
  <si>
    <t>1.4.</t>
  </si>
  <si>
    <t>1.5.</t>
  </si>
  <si>
    <t>2.4.</t>
  </si>
  <si>
    <t>2.5.</t>
  </si>
  <si>
    <t>4.5.</t>
  </si>
  <si>
    <t>4.6.</t>
  </si>
  <si>
    <t>4.7.</t>
  </si>
  <si>
    <t>5.2.</t>
  </si>
  <si>
    <t>5.4.</t>
  </si>
  <si>
    <t>5.5.</t>
  </si>
  <si>
    <t>5.6.</t>
  </si>
  <si>
    <t>Владение, пользование и распоряжение имуществом, находящимся в муниципальной собственности поселения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</si>
  <si>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</si>
  <si>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</si>
  <si>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</si>
  <si>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</si>
  <si>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</si>
  <si>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 xml:space="preserve">Проведение мероприятий по гражданской обороне;         </t>
  </si>
  <si>
    <t xml:space="preserve">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</si>
  <si>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Профилактика терроризма и экстремизма 
</t>
  </si>
  <si>
    <t xml:space="preserve"> Мероприятия по формированию законопослушного поведения участников дорожного движения         </t>
  </si>
  <si>
    <t xml:space="preserve">Мероприятия в области жилищного хозяйства   </t>
  </si>
  <si>
    <t>Мероприятия  по энергосбережению и повышению энергоэффективности</t>
  </si>
  <si>
    <t xml:space="preserve">Мероприятия по организации и содержанию мест захоронений            </t>
  </si>
  <si>
    <t> 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</si>
  <si>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</t>
  </si>
  <si>
    <t xml:space="preserve">Субсидии бюджетным учреждениям на иные цели     </t>
  </si>
  <si>
    <t xml:space="preserve"> Обеспечение деятельности библиотек</t>
  </si>
  <si>
    <t xml:space="preserve">Строительство и реконструкция спортивных сооружений </t>
  </si>
  <si>
    <t xml:space="preserve"> Мероприятия по обеспечению первичных мер пожарной безопасности;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</si>
  <si>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</si>
  <si>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</si>
  <si>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</si>
  <si>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</si>
  <si>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</si>
  <si>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</si>
  <si>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</si>
  <si>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</si>
  <si>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</si>
  <si>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</si>
  <si>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</si>
  <si>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</si>
  <si>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</si>
  <si>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</si>
  <si>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</si>
  <si>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</si>
  <si>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</si>
  <si>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</si>
  <si>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4.8.</t>
  </si>
  <si>
    <t>5.1.</t>
  </si>
  <si>
    <t>5.3.</t>
  </si>
  <si>
    <t>Местный бюджет</t>
  </si>
  <si>
    <t>Мероприятия по озеленению территории поселения</t>
  </si>
  <si>
    <t>3.15.</t>
  </si>
  <si>
    <t xml:space="preserve">Источники финансирования согласно годовому плану </t>
  </si>
  <si>
    <t>местный бюджет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</si>
  <si>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</si>
  <si>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</si>
  <si>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Организация уличного освещения     </t>
  </si>
  <si>
    <t xml:space="preserve">Мероприятия в области благоустройства   </t>
  </si>
  <si>
    <t xml:space="preserve">Сбор и удаление твердых коммунальных отходов (ТКО) с несанкционированных свалок 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</si>
  <si>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</si>
  <si>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Поддержка развития общественной инфраструктуры муниципального значения</t>
  </si>
  <si>
    <t xml:space="preserve">Мероприятия по обустройству детских, игровых и спортивных площадок </t>
  </si>
  <si>
    <t xml:space="preserve">Организация и проведение культурно-массовых молодежных мероприятий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</si>
  <si>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</si>
  <si>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</si>
  <si>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</si>
  <si>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3.16.</t>
  </si>
  <si>
    <t>3.17.</t>
  </si>
  <si>
    <t>3.18.</t>
  </si>
  <si>
    <t>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</si>
  <si>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</si>
  <si>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1.1. Оценка недвижимости, признание прав и регулирование отношений по муниципальной собственности</t>
  </si>
  <si>
    <t>1.2.Владение, пользование и распоряжение имуществом, находящимся в муниципальной собственности поселения</t>
  </si>
  <si>
    <t>1.3.Мероприятия в области строительства, архитектуры и градостроительства</t>
  </si>
  <si>
    <t xml:space="preserve">1.5. Содействие созданию условий для развития сельского хозяйства   </t>
  </si>
  <si>
    <t>1. Комплекс процессных мероприятий "Стимулирование экономической активности на территории МО Войсковицкое сельское поселение"</t>
  </si>
  <si>
    <t xml:space="preserve">2. Комплекс процессных мероприятий "Обеспечение безопасности на территории  МО Войсковицкое сельское поселение "    </t>
  </si>
  <si>
    <t xml:space="preserve">2.4. Профилактика терроризма и экстремизма </t>
  </si>
  <si>
    <t xml:space="preserve">2.5. Мероприятия по формированию законопослушного поведения участников дорожного движения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</si>
  <si>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</t>
  </si>
  <si>
    <t xml:space="preserve">3.1. Строительство и содержание автомобильных дорог и инженерных сооружений на них в границахз МО                       </t>
  </si>
  <si>
    <t>3.2. Обеспечение безопасности дорожного движения;</t>
  </si>
  <si>
    <t>3.3. Ремонт автомобильных дорог общего пользования местного значения</t>
  </si>
  <si>
    <t>3.5.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</si>
  <si>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4. 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</si>
  <si>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4.1. Обеспечение деятельности подведомственных учреждений культуры</t>
  </si>
  <si>
    <t>4.2. Субсидии бюджетным учреждениям на иные цели</t>
  </si>
  <si>
    <t>4.3.  Обеспечение деятельности библиотек</t>
  </si>
  <si>
    <t xml:space="preserve">4.4. Субсидии бюджетным учреждениям на иные цели     </t>
  </si>
  <si>
    <t>4.5. Проведение культурно-массовых мероприятий к праздничным и памятным датам</t>
  </si>
  <si>
    <t xml:space="preserve">4.6. Субсидии бюджетным учреждениям на иные цели 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</si>
  <si>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</si>
  <si>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4.8.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</si>
  <si>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 xml:space="preserve">5.1. Обеспечение деятельности подведомственных учреждений физкультуры и спорта </t>
  </si>
  <si>
    <t xml:space="preserve">5.2. Организация и проведение мероприятий в области физической культуры и спорта                              </t>
  </si>
  <si>
    <t xml:space="preserve">5.3. Организация и проведение культурно-массовых молодежных мероприятий </t>
  </si>
  <si>
    <t xml:space="preserve">5.4. Реализация комплекса мер по профилактике девиантного поведения молодежи и трудовой адаптации несовершеннолетних </t>
  </si>
  <si>
    <t>3.4. Поддержка развития инфраструктуры муниципального значения</t>
  </si>
  <si>
    <t>Оплата жилищных услуг за свободное жилье</t>
  </si>
  <si>
    <t xml:space="preserve">Оплата за отопление свободного жилого фонда </t>
  </si>
  <si>
    <t>Ремонт сетей уличного освещения, оплата за потребленную электроэнегрию (ул.освещение)</t>
  </si>
  <si>
    <t>Приобретение саженцев деревьев, кустарников, цветов. Приобретене услуг по высадке саженцев, обрезке деревьев и кустарников.</t>
  </si>
  <si>
    <t>Мероприятия по энергоснабжению и повышению энергетической эффективности муниципальных объектов</t>
  </si>
  <si>
    <t>Мероприятия не запланированы</t>
  </si>
  <si>
    <t>Приобретение цветов и подарков к памятным и юбилейным датам. Субсидии бюджетному учреждению МБУК ВЦКС в рамках муниципального задания</t>
  </si>
  <si>
    <t>Субсидии на обеспечение стимулирующих выплат работникам мун.учреждений культуры (ДК)</t>
  </si>
  <si>
    <t>Субсидии на обеспечение стимулирующих выплат работникам мун.учреждений культуры (Библиотека)</t>
  </si>
  <si>
    <t>Субсидии бюджетному учреждению МБУК ВЦКС в рамках муниципального задания (спорт)</t>
  </si>
  <si>
    <t>Оплата транспортных услуг по перевозке молодежных команд для участия в различных мероприятиях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</si>
  <si>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</si>
  <si>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t>Субсидии бюджетному учреждению МБУК ВЦКС в рамках муниципального задания (культура)</t>
  </si>
  <si>
    <t>Субсидии бюджетному учреждению МБУК ВЦКС  в рамках муниципального задания (библиотека)</t>
  </si>
  <si>
    <t xml:space="preserve">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</si>
  <si>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5. 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</si>
  <si>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</si>
  <si>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</si>
  <si>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</si>
  <si>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</si>
  <si>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 xml:space="preserve">Реализация мероприятий по оценке эффективности произведнных мероприятий по уничтожению борщевика Сосновского      </t>
  </si>
  <si>
    <t>Содержание и уборка автомобильных дорог</t>
  </si>
  <si>
    <t xml:space="preserve">Проведение мероприятий по обеспечению безопасности дорожного движения 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</si>
  <si>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</si>
  <si>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</si>
  <si>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Мероприятия в области коммунального хозяйства </t>
  </si>
  <si>
    <t>Проведение мероприятий в области спорта и физической культуры</t>
  </si>
  <si>
    <t>1. Мероприятия направленные на достижение цели федерального проекта «Благоустройство сельских территорий»</t>
  </si>
  <si>
    <t>Исполнение Плана реализации  муниципальной  программы МО Войсковицкого селського поселения                                                   С начала текущего года</t>
  </si>
  <si>
    <t>Запланированный объем финансирования на 2023г</t>
  </si>
  <si>
    <t>Мероприятия по капремонту МБУК "Войсковицкий ЦКС" в части фассада, в том числе благоустройство прилегающей территории</t>
  </si>
  <si>
    <t xml:space="preserve">Мероприятия по обеспечению мер пожарной безопасности </t>
  </si>
  <si>
    <t>3.19.</t>
  </si>
  <si>
    <t>3.20.</t>
  </si>
  <si>
    <t xml:space="preserve"> </t>
  </si>
  <si>
    <t xml:space="preserve">к оперативному отчету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</si>
  <si>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МО Войсковицкое сельское поселение Гатчинского муниципального района Ленинградской област"</t>
    </r>
  </si>
  <si>
    <t>ответственный исполнитель: -Администрация МО Войсковицкого селського поселения</t>
  </si>
  <si>
    <t>1.1. 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</si>
  <si>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1.2.Реализация мероприятий по оценке эффективности произведнных мероприятий по уничтожению борщевика Сосновского  </t>
  </si>
  <si>
    <t>1.3. Мероприятия по капремонту МБУК "Войсковицкий ЦКС" в части фассада, в том числе благоустройство прилегающей территории</t>
  </si>
  <si>
    <t xml:space="preserve">1.4. Мероприятия по обустройству детских, игровых  площадок </t>
  </si>
  <si>
    <t xml:space="preserve">1.5. Реализация мерприятий по Капитальному ремонту объектов государственной (муниципальной) собственности
</t>
  </si>
  <si>
    <t>2. Мероприятия направленне на достижение цели федерального проекта «Дорожная сеть»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</si>
  <si>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</si>
  <si>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3.  Мероприятия направленные на достижение цели федерального проекта  «Формирование комфортной городской среды»</t>
  </si>
  <si>
    <t>3.1. 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</si>
  <si>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 xml:space="preserve">2.1. Проведение мероприятий по гражданской обороне   </t>
  </si>
  <si>
    <t>Проведение профилактических бесед с населением  по противодействию  терр-му и экстрим-му, финансирование не требуется</t>
  </si>
  <si>
    <t xml:space="preserve">2.2. Предупреждение и ликвидация последствий чрезвычайных ситуаций и стихийных бедствий природного и техногенного характера        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</si>
  <si>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характера, финансирование не требуется</t>
  </si>
  <si>
    <t xml:space="preserve">2.3.  Мероприятия по обеспечению первичных мер пожарной безопасности </t>
  </si>
  <si>
    <t xml:space="preserve">Ремонт сетей уличного освещения. </t>
  </si>
  <si>
    <t>Мероприятия в 2023 году не запланированы</t>
  </si>
  <si>
    <t>1.4. Мероприятия по развитию и поддержке предпринимательства</t>
  </si>
  <si>
    <t>Устные беседы с дошкольниками и учащимися средней школы. Финансирования не требуется</t>
  </si>
  <si>
    <t xml:space="preserve">3.6.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</si>
  <si>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3.7. Мероприятия по обеспечению мер пожарной безопасности </t>
  </si>
  <si>
    <t xml:space="preserve">3.8. Мероприятия в области жилищного хозяйства   </t>
  </si>
  <si>
    <t>3.9. Мероприятия  по энергосбережению и повышению энергоэффективности</t>
  </si>
  <si>
    <t xml:space="preserve">3.10. 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</si>
  <si>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3.11. Мероприятия в области коммунального хозяйств  </t>
  </si>
  <si>
    <t xml:space="preserve">3.12. Организация уличного освещения  </t>
  </si>
  <si>
    <t>3.13. Мероприятия по озеленению территории поселения</t>
  </si>
  <si>
    <t xml:space="preserve">3.14. Мероприятия по организации и содержанию мест захоронений            </t>
  </si>
  <si>
    <t xml:space="preserve">3.15. Мероприятия в области благоустройства   </t>
  </si>
  <si>
    <t>3.16. Мероприятия по энергоснабжению и повышению энергетической эффективности  муниципальных объектов</t>
  </si>
  <si>
    <t xml:space="preserve">Оплата по договорам ГПХ (уборка мест ТКО). </t>
  </si>
  <si>
    <t>Мероприятия  в 2023 году не запланированы</t>
  </si>
  <si>
    <t xml:space="preserve">3.17. Сбор и удаление твердых коммунальных отходов (ТКО) с несанкционированных свалок </t>
  </si>
  <si>
    <t>3.18.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</si>
  <si>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3.19.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</si>
  <si>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Обустройство контейнерной площадки в д. Рябизи</t>
  </si>
  <si>
    <t>Утверждаю</t>
  </si>
  <si>
    <t>Глава администрации</t>
  </si>
  <si>
    <t>Войсковицкого сельского поселения</t>
  </si>
  <si>
    <t>Е.В. Воронин</t>
  </si>
  <si>
    <t>Обеспечение деятельности подведомственных учреждений физкультуры и спорта (муниципальное задание)</t>
  </si>
  <si>
    <t>5.1.1.</t>
  </si>
  <si>
    <t>Обеспечение деятельности подведомственных учреждений физкультуры и спорта (иные цели)</t>
  </si>
  <si>
    <t>Приобретение брошюр по поддержке СМП и самозанятых граждан</t>
  </si>
  <si>
    <t>Ремонт щебеночного покрытия дорог в д. Рябизи</t>
  </si>
  <si>
    <t xml:space="preserve">5.1.1. Обеспечение деятельности подведомственных учреждений физкультуры и спорта </t>
  </si>
  <si>
    <t>Субсидии бюджетному учреждению МБУК ВЦКС на  иные цели - приобретение услуг по проведению процедуры определения поставщика; Приобретение услуг по строительному контролю по капитальному ремонту МБУК ВЦКС</t>
  </si>
  <si>
    <t>Профинансировано за 9 месяцев 2023г</t>
  </si>
  <si>
    <r>
      <t>I.</t>
    </r>
    <r>
      <rPr>
        <b/>
        <sz val="8"/>
        <color indexed="8"/>
        <rFont val="Times New Roman"/>
        <family val="1"/>
        <charset val="204"/>
      </rPr>
      <t>                     ПРОЕКТНАЯ ЧАСТЬ</t>
    </r>
  </si>
  <si>
    <r>
      <t>Реализация мероприятий по повышению уровня благоустройства территории МО Войсковицкое сельское поселение</t>
    </r>
    <r>
      <rPr>
        <sz val="8"/>
        <color indexed="8"/>
        <rFont val="Times New Roman"/>
        <family val="1"/>
        <charset val="204"/>
      </rPr>
      <t xml:space="preserve"> (ремонт Танковой аллеи в п.Новый Учхоз.)</t>
    </r>
  </si>
  <si>
    <r>
      <t>II.</t>
    </r>
    <r>
      <rPr>
        <b/>
        <sz val="8"/>
        <color indexed="8"/>
        <rFont val="Times New Roman"/>
        <family val="1"/>
        <charset val="204"/>
      </rPr>
      <t>                   ПРОЦЕССНАЯ ЧАСТЬ</t>
    </r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</si>
  <si>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щебен.покр дор. в Рябизи)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</si>
  <si>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(ул.освещ ул. Манина и Советская, ремонт пеш.тротуара от сбербанка до А120)</t>
  </si>
  <si>
    <t>за  9 месяцев 2023 года</t>
  </si>
  <si>
    <t>Запланированные мероприятия по уничтожению борщевика Сосновского выполнены в полном объеме.</t>
  </si>
  <si>
    <t>Запланированные мероприятия по оценке эффективности произведнных мероприятий по уничтожению борщевика Сосновского  выполнены в полном объеме</t>
  </si>
  <si>
    <t>Мероприятия по капремонту (1 этап) будут закончены в конце 4кв.2023г</t>
  </si>
  <si>
    <t>Реализация проекта по ремонту Танковой аллеи в п.Новый Учхоз закончена во 2 кв. 2023 года. Оплата по контракту произведена в 3 кв. 2023г</t>
  </si>
  <si>
    <t>Мероприятия по оценке трех квартир; определение рыночной стоимости платы за прраво владения и пользования объектом оценки</t>
  </si>
  <si>
    <t>Подготовка межевых планов на земельные участки под 6-ю многоквартирными домами, выполнение кадастровых работ</t>
  </si>
  <si>
    <t>Мероприятия в отчетном периоде 2023г  не проводились</t>
  </si>
  <si>
    <t>Участие в сельскохозяйственной ярмарке</t>
  </si>
  <si>
    <t>Проведены мероприятия по обустройству пожарных разрывов путем опшки и окашивания по периметру населенных пунктов. Проведены беседы с населением о первичных мехар пожарной безопасности</t>
  </si>
  <si>
    <t>Приобретение брошюр. Проведение бесед с детьми и молодежью.</t>
  </si>
  <si>
    <t>Мероприятия по разметке дорог и установке дорожных знаков</t>
  </si>
  <si>
    <t>Мероприятия по вывозу мусора, очистке дорог от снега, приобретение услуг экскавтора для расчистки дорог,  приобретение песка, отсева, соляной смеси, подметание дорог механизированным способом,</t>
  </si>
  <si>
    <t xml:space="preserve">Мероприятия по ямочному ремонту, приобретение щебня и отсева, подготовка сметной документации </t>
  </si>
  <si>
    <t>Проведение ремонта дворовой территории  у д.2 на пл. Усова в п.Новый Учхоз.</t>
  </si>
  <si>
    <t>Мероприятия   не проводились</t>
  </si>
  <si>
    <t>Вывоз мусора. Аккарицидная обработка территории кладбищ, устройство дренажа кладбищ</t>
  </si>
  <si>
    <t xml:space="preserve">Ремонт сетей уличного освещения в п.Войсковицы, ремонт пешеходного тротура от сбербанка к а/д А-120. </t>
  </si>
  <si>
    <t>Субсидии бюджетному учреждению МБУК ВЦКС на  иные цели - приобретение тренажера; проведение ремонта спортзала</t>
  </si>
  <si>
    <t>Принято в молодежную трудовую бригаду в июне 2023 года 20 чел +1 бригадир, в июле 2023 года 20 чел+1 бригадир</t>
  </si>
  <si>
    <t>Оплата договоров ГПХ (санитарная очистка территории поселения). Приобретене ГСМ. Содержание спец.техники, содержание бензокос. Спил деревьев. Приобретение строительных  и хозяйственных материалов. Приобретение песко-соляной смеси. Приобретение запчастей для спец.техники, ремонт спец.техники, Приобретение информационных табличек. Приобретение песка для песочниц. Подготовка и проверка сметной документации. Окашщивание территории поселения. Работы по переносу площадки для сбора ТКО.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</si>
  <si>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Семенова Т.А.________________________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17.10.2023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</si>
  <si>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</si>
  <si>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 xml:space="preserve">Оперативный отчет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за 9 месяцев 2023г </t>
  </si>
</sst>
</file>

<file path=xl/styles.xml><?xml version="1.0" encoding="utf-8"?>
<styleSheet xmlns="http://schemas.openxmlformats.org/spreadsheetml/2006/main">
  <numFmts count="1">
    <numFmt numFmtId="164" formatCode="0.0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8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/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0" fontId="0" fillId="8" borderId="0" xfId="0" applyNumberFormat="1" applyFill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6" fillId="10" borderId="4" xfId="0" applyNumberFormat="1" applyFont="1" applyFill="1" applyBorder="1" applyAlignment="1">
      <alignment horizontal="center" vertical="center" wrapText="1"/>
    </xf>
    <xf numFmtId="10" fontId="19" fillId="10" borderId="1" xfId="0" applyNumberFormat="1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 vertical="center" wrapText="1"/>
    </xf>
    <xf numFmtId="10" fontId="19" fillId="5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wrapText="1"/>
    </xf>
    <xf numFmtId="10" fontId="19" fillId="9" borderId="1" xfId="0" applyNumberFormat="1" applyFont="1" applyFill="1" applyBorder="1" applyAlignment="1">
      <alignment horizontal="center"/>
    </xf>
    <xf numFmtId="2" fontId="6" fillId="8" borderId="4" xfId="0" applyNumberFormat="1" applyFont="1" applyFill="1" applyBorder="1" applyAlignment="1">
      <alignment horizontal="center" vertical="center" wrapText="1"/>
    </xf>
    <xf numFmtId="10" fontId="19" fillId="8" borderId="1" xfId="0" applyNumberFormat="1" applyFont="1" applyFill="1" applyBorder="1" applyAlignment="1">
      <alignment horizontal="center"/>
    </xf>
    <xf numFmtId="2" fontId="6" fillId="11" borderId="4" xfId="0" applyNumberFormat="1" applyFont="1" applyFill="1" applyBorder="1" applyAlignment="1">
      <alignment horizontal="center" vertical="center" wrapText="1"/>
    </xf>
    <xf numFmtId="10" fontId="19" fillId="11" borderId="1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10" fontId="20" fillId="11" borderId="1" xfId="0" applyNumberFormat="1" applyFont="1" applyFill="1" applyBorder="1" applyAlignment="1">
      <alignment horizontal="center"/>
    </xf>
    <xf numFmtId="164" fontId="6" fillId="11" borderId="4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6" xfId="0" applyNumberFormat="1" applyFont="1" applyFill="1" applyBorder="1" applyAlignment="1">
      <alignment horizontal="center" vertical="center" wrapText="1"/>
    </xf>
    <xf numFmtId="10" fontId="19" fillId="6" borderId="1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10" fontId="19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8" borderId="12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20" fillId="0" borderId="4" xfId="0" applyNumberFormat="1" applyFont="1" applyFill="1" applyBorder="1" applyAlignment="1">
      <alignment horizontal="center" wrapText="1"/>
    </xf>
    <xf numFmtId="2" fontId="20" fillId="0" borderId="4" xfId="0" applyNumberFormat="1" applyFont="1" applyBorder="1" applyAlignment="1">
      <alignment horizontal="center" wrapText="1"/>
    </xf>
    <xf numFmtId="10" fontId="19" fillId="8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" borderId="8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5" fillId="2" borderId="1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menova\&#1041;&#1070;&#1044;&#1046;&#1045;&#1058;%20_&#1052;&#1054;&#1049;\&#1041;&#1058;%202023\&#1048;&#1057;&#1055;.%20&#1041;&#1058;_3%20&#1082;&#1074;&#1072;&#1088;&#1090;&#1072;&#1083;%202023\&#1041;&#1070;&#1044;&#1046;&#1045;&#1058;_&#1055;&#1088;&#1080;&#1083;&#1086;&#1078;&#1077;&#1085;&#1080;&#1103;%20&#1040;&#1074;&#1090;&#1086;&#1084;&#1072;&#1090;%20_&#1079;&#1072;%209%20&#1084;&#1077;&#1089;&#1103;&#1094;&#1077;&#1074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доходы 9мес.2023"/>
      <sheetName val="мбт 9 мес.2023."/>
      <sheetName val="Ведомственная 9 мес.2023,руб"/>
      <sheetName val="Смета_1"/>
      <sheetName val="9_Расходы 9 мес.2023"/>
      <sheetName val="11 прил Расходы 9 мес.2023"/>
      <sheetName val="13_Ведомственная 9 мес. 2023"/>
      <sheetName val="15_МУН прогр 6мес.2023"/>
      <sheetName val="для пояснительной"/>
      <sheetName val="15_ МУН прогр. 9 мес.2023"/>
    </sheetNames>
    <sheetDataSet>
      <sheetData sheetId="0"/>
      <sheetData sheetId="1"/>
      <sheetData sheetId="2"/>
      <sheetData sheetId="3">
        <row r="359">
          <cell r="L359">
            <v>433125.74</v>
          </cell>
          <cell r="M359">
            <v>433125.74</v>
          </cell>
        </row>
        <row r="360">
          <cell r="L360">
            <v>52589.59</v>
          </cell>
          <cell r="M360">
            <v>52589.59</v>
          </cell>
        </row>
        <row r="363">
          <cell r="L363">
            <v>133675.59</v>
          </cell>
          <cell r="M363">
            <v>133675.59</v>
          </cell>
        </row>
        <row r="364">
          <cell r="L364">
            <v>13010.41</v>
          </cell>
          <cell r="M364">
            <v>13010.41</v>
          </cell>
        </row>
        <row r="395">
          <cell r="M395">
            <v>3797644</v>
          </cell>
        </row>
      </sheetData>
      <sheetData sheetId="4"/>
      <sheetData sheetId="5"/>
      <sheetData sheetId="6"/>
      <sheetData sheetId="7"/>
      <sheetData sheetId="8">
        <row r="13">
          <cell r="J13">
            <v>16483.516480000002</v>
          </cell>
        </row>
        <row r="19">
          <cell r="J19">
            <v>526.66667000000007</v>
          </cell>
          <cell r="K19">
            <v>45.1</v>
          </cell>
        </row>
        <row r="20">
          <cell r="J20">
            <v>390</v>
          </cell>
          <cell r="K20">
            <v>90</v>
          </cell>
        </row>
        <row r="21">
          <cell r="J21">
            <v>956</v>
          </cell>
          <cell r="K21">
            <v>68</v>
          </cell>
        </row>
        <row r="22">
          <cell r="J22">
            <v>10</v>
          </cell>
          <cell r="K22">
            <v>10</v>
          </cell>
        </row>
        <row r="23">
          <cell r="J23">
            <v>12</v>
          </cell>
          <cell r="K23">
            <v>12</v>
          </cell>
        </row>
        <row r="27">
          <cell r="J27">
            <v>150</v>
          </cell>
          <cell r="K27">
            <v>124.57899999999999</v>
          </cell>
        </row>
        <row r="28">
          <cell r="J28">
            <v>10</v>
          </cell>
          <cell r="K28">
            <v>10</v>
          </cell>
        </row>
        <row r="31">
          <cell r="J31">
            <v>576.08600000000001</v>
          </cell>
          <cell r="K31">
            <v>243.6576</v>
          </cell>
        </row>
        <row r="32">
          <cell r="J32">
            <v>2000</v>
          </cell>
          <cell r="K32">
            <v>1035.6583000000001</v>
          </cell>
        </row>
        <row r="33">
          <cell r="J33">
            <v>1055.54096</v>
          </cell>
          <cell r="K33">
            <v>494</v>
          </cell>
        </row>
        <row r="36">
          <cell r="K36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350.5</v>
          </cell>
          <cell r="K38">
            <v>114.16951999999999</v>
          </cell>
        </row>
        <row r="39">
          <cell r="J39">
            <v>20</v>
          </cell>
          <cell r="K39">
            <v>0</v>
          </cell>
        </row>
        <row r="40">
          <cell r="J40">
            <v>1330</v>
          </cell>
          <cell r="K40">
            <v>882.25556000000006</v>
          </cell>
        </row>
        <row r="41">
          <cell r="J41">
            <v>538.09</v>
          </cell>
          <cell r="K41">
            <v>420.13046999999995</v>
          </cell>
        </row>
        <row r="42">
          <cell r="J42">
            <v>3450</v>
          </cell>
          <cell r="K42">
            <v>1940.02323</v>
          </cell>
        </row>
        <row r="43">
          <cell r="J43">
            <v>400</v>
          </cell>
          <cell r="K43">
            <v>215.554</v>
          </cell>
        </row>
        <row r="44">
          <cell r="J44">
            <v>655</v>
          </cell>
          <cell r="K44">
            <v>508.01128999999997</v>
          </cell>
        </row>
        <row r="45">
          <cell r="J45">
            <v>5978.8197199999995</v>
          </cell>
          <cell r="K45">
            <v>4132.9345499999999</v>
          </cell>
        </row>
        <row r="46">
          <cell r="J46">
            <v>637.17303000000004</v>
          </cell>
          <cell r="K46">
            <v>261</v>
          </cell>
        </row>
        <row r="47">
          <cell r="J47">
            <v>400</v>
          </cell>
          <cell r="K47">
            <v>197.62705</v>
          </cell>
        </row>
        <row r="52">
          <cell r="J52">
            <v>9600</v>
          </cell>
          <cell r="K52">
            <v>8424.7000000000007</v>
          </cell>
        </row>
        <row r="53">
          <cell r="J53">
            <v>732.68855000000008</v>
          </cell>
          <cell r="K53">
            <v>186.98099999999999</v>
          </cell>
        </row>
        <row r="54">
          <cell r="J54">
            <v>750</v>
          </cell>
          <cell r="K54">
            <v>647.5</v>
          </cell>
        </row>
        <row r="56">
          <cell r="J56">
            <v>386.01900000000001</v>
          </cell>
          <cell r="K56">
            <v>310.5</v>
          </cell>
        </row>
        <row r="59">
          <cell r="J59">
            <v>960</v>
          </cell>
          <cell r="K59">
            <v>960</v>
          </cell>
        </row>
        <row r="60">
          <cell r="J60">
            <v>339.98700000000002</v>
          </cell>
          <cell r="K60">
            <v>46.6</v>
          </cell>
        </row>
        <row r="62">
          <cell r="J62">
            <v>100</v>
          </cell>
          <cell r="K62">
            <v>100</v>
          </cell>
        </row>
        <row r="64">
          <cell r="J64">
            <v>50</v>
          </cell>
          <cell r="K64">
            <v>18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67"/>
  <sheetViews>
    <sheetView tabSelected="1" view="pageBreakPreview" zoomScale="90" zoomScaleNormal="100" zoomScaleSheetLayoutView="90" workbookViewId="0">
      <selection activeCell="E12" sqref="E12"/>
    </sheetView>
  </sheetViews>
  <sheetFormatPr defaultRowHeight="15" outlineLevelRow="2"/>
  <cols>
    <col min="1" max="1" width="5.28515625" style="6" customWidth="1"/>
    <col min="2" max="2" width="29" style="6" customWidth="1"/>
    <col min="3" max="3" width="10.7109375" customWidth="1"/>
    <col min="4" max="4" width="17.7109375" style="13" customWidth="1"/>
    <col min="5" max="5" width="20.42578125" style="13" customWidth="1"/>
    <col min="6" max="6" width="13.42578125" customWidth="1"/>
  </cols>
  <sheetData>
    <row r="1" spans="1:6">
      <c r="D1" s="26"/>
      <c r="E1" s="26"/>
      <c r="F1" s="26" t="s">
        <v>197</v>
      </c>
    </row>
    <row r="2" spans="1:6">
      <c r="D2" s="26"/>
      <c r="E2" s="75" t="s">
        <v>198</v>
      </c>
      <c r="F2" s="75"/>
    </row>
    <row r="3" spans="1:6">
      <c r="D3" s="75" t="s">
        <v>199</v>
      </c>
      <c r="E3" s="75"/>
      <c r="F3" s="75"/>
    </row>
    <row r="4" spans="1:6" ht="21.75" customHeight="1">
      <c r="D4" s="26"/>
      <c r="E4" s="27"/>
      <c r="F4" s="26" t="s">
        <v>200</v>
      </c>
    </row>
    <row r="6" spans="1:6" ht="50.25" customHeight="1">
      <c r="A6" s="76" t="s">
        <v>237</v>
      </c>
      <c r="B6" s="76"/>
      <c r="C6" s="76"/>
      <c r="D6" s="76"/>
      <c r="E6" s="76"/>
      <c r="F6" s="76"/>
    </row>
    <row r="7" spans="1:6" ht="15.75" thickBot="1"/>
    <row r="8" spans="1:6" ht="39.75" customHeight="1" thickBot="1">
      <c r="A8" s="80" t="s">
        <v>7</v>
      </c>
      <c r="B8" s="80" t="s">
        <v>14</v>
      </c>
      <c r="C8" s="82" t="s">
        <v>78</v>
      </c>
      <c r="D8" s="77" t="s">
        <v>152</v>
      </c>
      <c r="E8" s="78"/>
      <c r="F8" s="79"/>
    </row>
    <row r="9" spans="1:6" ht="45.75" customHeight="1" thickBot="1">
      <c r="A9" s="81"/>
      <c r="B9" s="81"/>
      <c r="C9" s="83"/>
      <c r="D9" s="30" t="s">
        <v>153</v>
      </c>
      <c r="E9" s="31" t="s">
        <v>208</v>
      </c>
      <c r="F9" s="32" t="s">
        <v>19</v>
      </c>
    </row>
    <row r="10" spans="1:6" ht="15.75" thickBot="1">
      <c r="A10" s="29">
        <v>1</v>
      </c>
      <c r="B10" s="5">
        <v>2</v>
      </c>
      <c r="C10" s="33">
        <v>3</v>
      </c>
      <c r="D10" s="14">
        <v>4</v>
      </c>
      <c r="E10" s="14">
        <v>5</v>
      </c>
      <c r="F10" s="5">
        <v>6</v>
      </c>
    </row>
    <row r="11" spans="1:6" ht="15.75" customHeight="1" thickBot="1">
      <c r="A11" s="84" t="s">
        <v>15</v>
      </c>
      <c r="B11" s="85"/>
      <c r="C11" s="11" t="s">
        <v>6</v>
      </c>
      <c r="D11" s="34">
        <f>D67+D103+D139+D265+D319+D18+D42+D54</f>
        <v>75193.562030000001</v>
      </c>
      <c r="E11" s="34">
        <f t="shared" ref="D11:E16" si="0">E67+E103+E139+E265+E319+E18+E42+E54</f>
        <v>43098.067419999999</v>
      </c>
      <c r="F11" s="35">
        <f>E11/D11</f>
        <v>0.57316166778753141</v>
      </c>
    </row>
    <row r="12" spans="1:6" ht="22.5" thickBot="1">
      <c r="A12" s="86"/>
      <c r="B12" s="87"/>
      <c r="C12" s="12" t="s">
        <v>5</v>
      </c>
      <c r="D12" s="36">
        <f t="shared" si="0"/>
        <v>2031.3490200000001</v>
      </c>
      <c r="E12" s="36">
        <f t="shared" si="0"/>
        <v>2031.3490200000001</v>
      </c>
      <c r="F12" s="37">
        <f>E12/D12</f>
        <v>1</v>
      </c>
    </row>
    <row r="13" spans="1:6" ht="15.75" thickBot="1">
      <c r="A13" s="86"/>
      <c r="B13" s="87"/>
      <c r="C13" s="12" t="s">
        <v>16</v>
      </c>
      <c r="D13" s="36">
        <f t="shared" si="0"/>
        <v>27206.615379999996</v>
      </c>
      <c r="E13" s="36">
        <f t="shared" si="0"/>
        <v>8353.0290300000015</v>
      </c>
      <c r="F13" s="37">
        <f>E13/D13</f>
        <v>0.30702198393043928</v>
      </c>
    </row>
    <row r="14" spans="1:6" ht="15.75" thickBot="1">
      <c r="A14" s="86"/>
      <c r="B14" s="87"/>
      <c r="C14" s="12" t="s">
        <v>17</v>
      </c>
      <c r="D14" s="36">
        <f t="shared" si="0"/>
        <v>65.599999999999994</v>
      </c>
      <c r="E14" s="36">
        <f t="shared" si="0"/>
        <v>65.599999999999994</v>
      </c>
      <c r="F14" s="37">
        <f>E14/D14</f>
        <v>1</v>
      </c>
    </row>
    <row r="15" spans="1:6" ht="22.5" thickBot="1">
      <c r="A15" s="86"/>
      <c r="B15" s="87"/>
      <c r="C15" s="12" t="s">
        <v>18</v>
      </c>
      <c r="D15" s="36">
        <f t="shared" si="0"/>
        <v>0</v>
      </c>
      <c r="E15" s="36">
        <f t="shared" si="0"/>
        <v>0</v>
      </c>
      <c r="F15" s="37">
        <v>0</v>
      </c>
    </row>
    <row r="16" spans="1:6" ht="22.5" thickBot="1">
      <c r="A16" s="88"/>
      <c r="B16" s="89"/>
      <c r="C16" s="12" t="s">
        <v>79</v>
      </c>
      <c r="D16" s="36">
        <f t="shared" si="0"/>
        <v>45523.330960000014</v>
      </c>
      <c r="E16" s="36">
        <f t="shared" si="0"/>
        <v>32737.568370000001</v>
      </c>
      <c r="F16" s="37">
        <f>E16/D16</f>
        <v>0.71913824580994568</v>
      </c>
    </row>
    <row r="17" spans="1:6" ht="15.75" customHeight="1" thickBot="1">
      <c r="A17" s="93" t="s">
        <v>209</v>
      </c>
      <c r="B17" s="94"/>
      <c r="C17" s="94"/>
      <c r="D17" s="38">
        <f>D18+D42+D54</f>
        <v>33115.490610000001</v>
      </c>
      <c r="E17" s="38">
        <f>E18+E42+E54</f>
        <v>15330.404519999998</v>
      </c>
      <c r="F17" s="39">
        <f>E17/D17</f>
        <v>0.46293756298360933</v>
      </c>
    </row>
    <row r="18" spans="1:6" ht="15.75" customHeight="1" outlineLevel="1" thickBot="1">
      <c r="A18" s="90" t="s">
        <v>0</v>
      </c>
      <c r="B18" s="90" t="s">
        <v>140</v>
      </c>
      <c r="C18" s="2" t="s">
        <v>6</v>
      </c>
      <c r="D18" s="40">
        <f>D24+D30+D36</f>
        <v>18595.516480000002</v>
      </c>
      <c r="E18" s="40">
        <f t="shared" ref="D18:E23" si="1">E24+E30+E36</f>
        <v>810.43038999999999</v>
      </c>
      <c r="F18" s="41">
        <f>E18/D18</f>
        <v>4.3582031769412832E-2</v>
      </c>
    </row>
    <row r="19" spans="1:6" ht="22.5" outlineLevel="1" thickBot="1">
      <c r="A19" s="91"/>
      <c r="B19" s="91"/>
      <c r="C19" s="2" t="s">
        <v>5</v>
      </c>
      <c r="D19" s="40">
        <f t="shared" si="1"/>
        <v>0</v>
      </c>
      <c r="E19" s="40">
        <f t="shared" si="1"/>
        <v>0</v>
      </c>
      <c r="F19" s="41">
        <v>0</v>
      </c>
    </row>
    <row r="20" spans="1:6" ht="15.75" outlineLevel="1" thickBot="1">
      <c r="A20" s="91"/>
      <c r="B20" s="91"/>
      <c r="C20" s="2" t="s">
        <v>16</v>
      </c>
      <c r="D20" s="40">
        <f t="shared" si="1"/>
        <v>16921.3</v>
      </c>
      <c r="E20" s="40">
        <f t="shared" si="1"/>
        <v>737.49165000000005</v>
      </c>
      <c r="F20" s="41">
        <f>E20/D20</f>
        <v>4.3583628326428828E-2</v>
      </c>
    </row>
    <row r="21" spans="1:6" ht="15.75" outlineLevel="1" thickBot="1">
      <c r="A21" s="91"/>
      <c r="B21" s="91"/>
      <c r="C21" s="2" t="s">
        <v>17</v>
      </c>
      <c r="D21" s="40">
        <f t="shared" si="1"/>
        <v>0</v>
      </c>
      <c r="E21" s="40">
        <f t="shared" si="1"/>
        <v>0</v>
      </c>
      <c r="F21" s="41">
        <v>0</v>
      </c>
    </row>
    <row r="22" spans="1:6" ht="22.5" outlineLevel="1" thickBot="1">
      <c r="A22" s="91"/>
      <c r="B22" s="91"/>
      <c r="C22" s="2" t="s">
        <v>18</v>
      </c>
      <c r="D22" s="40">
        <f t="shared" si="1"/>
        <v>0</v>
      </c>
      <c r="E22" s="40">
        <f t="shared" si="1"/>
        <v>0</v>
      </c>
      <c r="F22" s="41">
        <v>0</v>
      </c>
    </row>
    <row r="23" spans="1:6" ht="22.5" outlineLevel="1" thickBot="1">
      <c r="A23" s="92"/>
      <c r="B23" s="92"/>
      <c r="C23" s="2" t="s">
        <v>75</v>
      </c>
      <c r="D23" s="40">
        <f t="shared" si="1"/>
        <v>1674.2164800000021</v>
      </c>
      <c r="E23" s="40">
        <f t="shared" si="1"/>
        <v>72.938739999999996</v>
      </c>
      <c r="F23" s="41">
        <f>E23/D23</f>
        <v>4.3565895373338999E-2</v>
      </c>
    </row>
    <row r="24" spans="1:6" ht="15.75" customHeight="1" outlineLevel="1" thickBot="1">
      <c r="A24" s="72" t="s">
        <v>8</v>
      </c>
      <c r="B24" s="72" t="s">
        <v>141</v>
      </c>
      <c r="C24" s="3" t="s">
        <v>6</v>
      </c>
      <c r="D24" s="42">
        <f>D25+D26+D27+D28+D29</f>
        <v>2057</v>
      </c>
      <c r="E24" s="42">
        <f>E25+E26+E27+E28+E29</f>
        <v>766.28899999999999</v>
      </c>
      <c r="F24" s="43">
        <f>E24/D24</f>
        <v>0.37252746718522117</v>
      </c>
    </row>
    <row r="25" spans="1:6" ht="22.5" outlineLevel="1" thickBot="1">
      <c r="A25" s="73"/>
      <c r="B25" s="73"/>
      <c r="C25" s="3" t="s">
        <v>5</v>
      </c>
      <c r="D25" s="44"/>
      <c r="E25" s="45"/>
      <c r="F25" s="46"/>
    </row>
    <row r="26" spans="1:6" ht="15.75" outlineLevel="1" thickBot="1">
      <c r="A26" s="73"/>
      <c r="B26" s="73"/>
      <c r="C26" s="3" t="s">
        <v>16</v>
      </c>
      <c r="D26" s="47">
        <f>2057-185.7</f>
        <v>1871.3</v>
      </c>
      <c r="E26" s="47">
        <v>697.32299</v>
      </c>
      <c r="F26" s="46">
        <f>E26/D26</f>
        <v>0.37264093945385562</v>
      </c>
    </row>
    <row r="27" spans="1:6" ht="15.75" outlineLevel="1" thickBot="1">
      <c r="A27" s="73"/>
      <c r="B27" s="73"/>
      <c r="C27" s="3" t="s">
        <v>17</v>
      </c>
      <c r="D27" s="48"/>
      <c r="E27" s="48"/>
      <c r="F27" s="46"/>
    </row>
    <row r="28" spans="1:6" ht="22.5" outlineLevel="1" thickBot="1">
      <c r="A28" s="73"/>
      <c r="B28" s="73"/>
      <c r="C28" s="3" t="s">
        <v>18</v>
      </c>
      <c r="D28" s="48"/>
      <c r="E28" s="48"/>
      <c r="F28" s="46"/>
    </row>
    <row r="29" spans="1:6" ht="22.5" outlineLevel="1" thickBot="1">
      <c r="A29" s="74"/>
      <c r="B29" s="74"/>
      <c r="C29" s="3" t="s">
        <v>75</v>
      </c>
      <c r="D29" s="47">
        <v>185.7</v>
      </c>
      <c r="E29" s="47">
        <v>68.966009999999997</v>
      </c>
      <c r="F29" s="46">
        <f>E29/D29</f>
        <v>0.37138400646203557</v>
      </c>
    </row>
    <row r="30" spans="1:6" ht="15.75" customHeight="1" outlineLevel="1" thickBot="1">
      <c r="A30" s="72" t="s">
        <v>9</v>
      </c>
      <c r="B30" s="72" t="s">
        <v>144</v>
      </c>
      <c r="C30" s="3" t="s">
        <v>6</v>
      </c>
      <c r="D30" s="42">
        <f>D31+D32+D33+D34+D35</f>
        <v>55</v>
      </c>
      <c r="E30" s="49">
        <f>E31+E32+E33+E34+E35</f>
        <v>44.141390000000001</v>
      </c>
      <c r="F30" s="43">
        <f>E30/D30</f>
        <v>0.80257072727272727</v>
      </c>
    </row>
    <row r="31" spans="1:6" ht="22.5" outlineLevel="1" thickBot="1">
      <c r="A31" s="73"/>
      <c r="B31" s="73"/>
      <c r="C31" s="3" t="s">
        <v>5</v>
      </c>
      <c r="D31" s="44"/>
      <c r="E31" s="45"/>
      <c r="F31" s="46"/>
    </row>
    <row r="32" spans="1:6" ht="15.75" outlineLevel="1" thickBot="1">
      <c r="A32" s="73"/>
      <c r="B32" s="73"/>
      <c r="C32" s="3" t="s">
        <v>16</v>
      </c>
      <c r="D32" s="47">
        <v>50</v>
      </c>
      <c r="E32" s="50">
        <v>40.168660000000003</v>
      </c>
      <c r="F32" s="46">
        <f>E32/D32</f>
        <v>0.80337320000000001</v>
      </c>
    </row>
    <row r="33" spans="1:6" ht="15.75" outlineLevel="1" thickBot="1">
      <c r="A33" s="73"/>
      <c r="B33" s="73"/>
      <c r="C33" s="3" t="s">
        <v>17</v>
      </c>
      <c r="D33" s="48"/>
      <c r="E33" s="50"/>
      <c r="F33" s="46"/>
    </row>
    <row r="34" spans="1:6" ht="22.5" outlineLevel="1" thickBot="1">
      <c r="A34" s="73"/>
      <c r="B34" s="73"/>
      <c r="C34" s="3" t="s">
        <v>18</v>
      </c>
      <c r="D34" s="48"/>
      <c r="E34" s="50"/>
      <c r="F34" s="46"/>
    </row>
    <row r="35" spans="1:6" ht="22.5" outlineLevel="1" thickBot="1">
      <c r="A35" s="74"/>
      <c r="B35" s="74"/>
      <c r="C35" s="3" t="s">
        <v>75</v>
      </c>
      <c r="D35" s="47">
        <v>5</v>
      </c>
      <c r="E35" s="47">
        <v>3.9727299999999999</v>
      </c>
      <c r="F35" s="46">
        <f>E35/D35</f>
        <v>0.79454599999999997</v>
      </c>
    </row>
    <row r="36" spans="1:6" ht="15.75" customHeight="1" outlineLevel="1" thickBot="1">
      <c r="A36" s="72" t="s">
        <v>10</v>
      </c>
      <c r="B36" s="72" t="s">
        <v>154</v>
      </c>
      <c r="C36" s="3" t="s">
        <v>6</v>
      </c>
      <c r="D36" s="42">
        <f>D37+D38+D39+D40+D41</f>
        <v>16483.516480000002</v>
      </c>
      <c r="E36" s="42">
        <f>E37+E38+E39+E40+E41</f>
        <v>0</v>
      </c>
      <c r="F36" s="43">
        <f>E36/D36</f>
        <v>0</v>
      </c>
    </row>
    <row r="37" spans="1:6" ht="22.5" outlineLevel="1" thickBot="1">
      <c r="A37" s="73"/>
      <c r="B37" s="73"/>
      <c r="C37" s="3" t="s">
        <v>5</v>
      </c>
      <c r="D37" s="44"/>
      <c r="E37" s="45"/>
      <c r="F37" s="46"/>
    </row>
    <row r="38" spans="1:6" ht="15.75" outlineLevel="1" thickBot="1">
      <c r="A38" s="73"/>
      <c r="B38" s="73"/>
      <c r="C38" s="3" t="s">
        <v>16</v>
      </c>
      <c r="D38" s="51">
        <v>15000</v>
      </c>
      <c r="E38" s="51">
        <v>0</v>
      </c>
      <c r="F38" s="46">
        <f>E38/D38</f>
        <v>0</v>
      </c>
    </row>
    <row r="39" spans="1:6" ht="15.75" outlineLevel="1" thickBot="1">
      <c r="A39" s="73"/>
      <c r="B39" s="73"/>
      <c r="C39" s="3" t="s">
        <v>17</v>
      </c>
      <c r="D39" s="51"/>
      <c r="E39" s="51"/>
      <c r="F39" s="46"/>
    </row>
    <row r="40" spans="1:6" ht="22.5" outlineLevel="1" thickBot="1">
      <c r="A40" s="73"/>
      <c r="B40" s="73"/>
      <c r="C40" s="3" t="s">
        <v>18</v>
      </c>
      <c r="D40" s="51"/>
      <c r="E40" s="51"/>
      <c r="F40" s="46"/>
    </row>
    <row r="41" spans="1:6" ht="24" customHeight="1" outlineLevel="1" thickBot="1">
      <c r="A41" s="74"/>
      <c r="B41" s="74"/>
      <c r="C41" s="3" t="s">
        <v>75</v>
      </c>
      <c r="D41" s="51">
        <f>'[1]15_МУН прогр 6мес.2023'!J13-D38</f>
        <v>1483.516480000002</v>
      </c>
      <c r="E41" s="51">
        <v>0</v>
      </c>
      <c r="F41" s="46">
        <f>E41/D41</f>
        <v>0</v>
      </c>
    </row>
    <row r="42" spans="1:6" ht="15.75" customHeight="1" outlineLevel="1" thickBot="1">
      <c r="A42" s="90" t="s">
        <v>1</v>
      </c>
      <c r="B42" s="90" t="s">
        <v>142</v>
      </c>
      <c r="C42" s="2" t="s">
        <v>6</v>
      </c>
      <c r="D42" s="40">
        <f t="shared" ref="D42:E47" si="2">D48</f>
        <v>0</v>
      </c>
      <c r="E42" s="40">
        <f t="shared" si="2"/>
        <v>0</v>
      </c>
      <c r="F42" s="41">
        <v>0</v>
      </c>
    </row>
    <row r="43" spans="1:6" ht="22.5" outlineLevel="1" thickBot="1">
      <c r="A43" s="91"/>
      <c r="B43" s="91"/>
      <c r="C43" s="2" t="s">
        <v>5</v>
      </c>
      <c r="D43" s="40">
        <f t="shared" si="2"/>
        <v>0</v>
      </c>
      <c r="E43" s="40">
        <f t="shared" si="2"/>
        <v>0</v>
      </c>
      <c r="F43" s="41">
        <v>0</v>
      </c>
    </row>
    <row r="44" spans="1:6" ht="15.75" outlineLevel="1" thickBot="1">
      <c r="A44" s="91"/>
      <c r="B44" s="91"/>
      <c r="C44" s="2" t="s">
        <v>16</v>
      </c>
      <c r="D44" s="40">
        <f t="shared" si="2"/>
        <v>0</v>
      </c>
      <c r="E44" s="40">
        <f t="shared" si="2"/>
        <v>0</v>
      </c>
      <c r="F44" s="41">
        <v>0</v>
      </c>
    </row>
    <row r="45" spans="1:6" ht="15.75" outlineLevel="1" thickBot="1">
      <c r="A45" s="91"/>
      <c r="B45" s="91"/>
      <c r="C45" s="2" t="s">
        <v>17</v>
      </c>
      <c r="D45" s="40">
        <f t="shared" si="2"/>
        <v>0</v>
      </c>
      <c r="E45" s="40">
        <f t="shared" si="2"/>
        <v>0</v>
      </c>
      <c r="F45" s="41">
        <v>0</v>
      </c>
    </row>
    <row r="46" spans="1:6" ht="22.5" outlineLevel="1" thickBot="1">
      <c r="A46" s="91"/>
      <c r="B46" s="91"/>
      <c r="C46" s="2" t="s">
        <v>18</v>
      </c>
      <c r="D46" s="40">
        <f t="shared" si="2"/>
        <v>0</v>
      </c>
      <c r="E46" s="40">
        <f t="shared" si="2"/>
        <v>0</v>
      </c>
      <c r="F46" s="41">
        <v>0</v>
      </c>
    </row>
    <row r="47" spans="1:6" ht="22.5" outlineLevel="1" thickBot="1">
      <c r="A47" s="92"/>
      <c r="B47" s="92"/>
      <c r="C47" s="2" t="s">
        <v>75</v>
      </c>
      <c r="D47" s="40">
        <f t="shared" si="2"/>
        <v>0</v>
      </c>
      <c r="E47" s="40">
        <f t="shared" si="2"/>
        <v>0</v>
      </c>
      <c r="F47" s="41">
        <v>0</v>
      </c>
    </row>
    <row r="48" spans="1:6" ht="15.75" hidden="1" customHeight="1" outlineLevel="2" thickBot="1">
      <c r="A48" s="72" t="s">
        <v>11</v>
      </c>
      <c r="B48" s="72" t="s">
        <v>80</v>
      </c>
      <c r="C48" s="3" t="s">
        <v>6</v>
      </c>
      <c r="D48" s="49">
        <f>D49+D50+D51+D52+D53</f>
        <v>0</v>
      </c>
      <c r="E48" s="49">
        <f>E49+E50+E51+E52+E53</f>
        <v>0</v>
      </c>
      <c r="F48" s="52"/>
    </row>
    <row r="49" spans="1:6" ht="22.5" hidden="1" customHeight="1" outlineLevel="2" thickBot="1">
      <c r="A49" s="73"/>
      <c r="B49" s="73"/>
      <c r="C49" s="3" t="s">
        <v>5</v>
      </c>
      <c r="D49" s="44"/>
      <c r="E49" s="45"/>
      <c r="F49" s="46"/>
    </row>
    <row r="50" spans="1:6" ht="15.75" hidden="1" customHeight="1" outlineLevel="2" thickBot="1">
      <c r="A50" s="73"/>
      <c r="B50" s="73"/>
      <c r="C50" s="3" t="s">
        <v>16</v>
      </c>
      <c r="D50" s="44"/>
      <c r="E50" s="44"/>
      <c r="F50" s="46"/>
    </row>
    <row r="51" spans="1:6" ht="15.75" hidden="1" customHeight="1" outlineLevel="2" thickBot="1">
      <c r="A51" s="73"/>
      <c r="B51" s="73"/>
      <c r="C51" s="3" t="s">
        <v>17</v>
      </c>
      <c r="D51" s="44"/>
      <c r="E51" s="44"/>
      <c r="F51" s="46"/>
    </row>
    <row r="52" spans="1:6" ht="22.5" hidden="1" customHeight="1" outlineLevel="2" thickBot="1">
      <c r="A52" s="73"/>
      <c r="B52" s="73"/>
      <c r="C52" s="3" t="s">
        <v>18</v>
      </c>
      <c r="D52" s="44"/>
      <c r="E52" s="44"/>
      <c r="F52" s="46"/>
    </row>
    <row r="53" spans="1:6" ht="22.5" hidden="1" customHeight="1" outlineLevel="2" thickBot="1">
      <c r="A53" s="74"/>
      <c r="B53" s="74"/>
      <c r="C53" s="3" t="s">
        <v>75</v>
      </c>
      <c r="D53" s="44"/>
      <c r="E53" s="44"/>
      <c r="F53" s="46"/>
    </row>
    <row r="54" spans="1:6" ht="15.75" customHeight="1" outlineLevel="1" collapsed="1" thickBot="1">
      <c r="A54" s="90" t="s">
        <v>2</v>
      </c>
      <c r="B54" s="90" t="s">
        <v>143</v>
      </c>
      <c r="C54" s="2" t="s">
        <v>6</v>
      </c>
      <c r="D54" s="40">
        <f t="shared" ref="D54:E59" si="3">D60</f>
        <v>14519.974129999999</v>
      </c>
      <c r="E54" s="40">
        <f t="shared" si="3"/>
        <v>14519.974129999999</v>
      </c>
      <c r="F54" s="41">
        <f>E54/D54</f>
        <v>1</v>
      </c>
    </row>
    <row r="55" spans="1:6" ht="22.5" outlineLevel="1" thickBot="1">
      <c r="A55" s="91"/>
      <c r="B55" s="91"/>
      <c r="C55" s="2" t="s">
        <v>5</v>
      </c>
      <c r="D55" s="40">
        <f t="shared" si="3"/>
        <v>2031.3490200000001</v>
      </c>
      <c r="E55" s="40">
        <f t="shared" si="3"/>
        <v>2031.3490200000001</v>
      </c>
      <c r="F55" s="41">
        <f>E55/D55</f>
        <v>1</v>
      </c>
    </row>
    <row r="56" spans="1:6" ht="15.75" outlineLevel="1" thickBot="1">
      <c r="A56" s="91"/>
      <c r="B56" s="91"/>
      <c r="C56" s="2" t="s">
        <v>16</v>
      </c>
      <c r="D56" s="40">
        <f t="shared" si="3"/>
        <v>4437.9153800000004</v>
      </c>
      <c r="E56" s="40">
        <f t="shared" si="3"/>
        <v>4437.9153800000004</v>
      </c>
      <c r="F56" s="41">
        <f>E56/D56</f>
        <v>1</v>
      </c>
    </row>
    <row r="57" spans="1:6" ht="15.75" outlineLevel="1" thickBot="1">
      <c r="A57" s="91"/>
      <c r="B57" s="91"/>
      <c r="C57" s="2" t="s">
        <v>17</v>
      </c>
      <c r="D57" s="40">
        <f t="shared" si="3"/>
        <v>0</v>
      </c>
      <c r="E57" s="40">
        <f t="shared" si="3"/>
        <v>0</v>
      </c>
      <c r="F57" s="41">
        <v>0</v>
      </c>
    </row>
    <row r="58" spans="1:6" ht="22.5" outlineLevel="1" thickBot="1">
      <c r="A58" s="91"/>
      <c r="B58" s="91"/>
      <c r="C58" s="2" t="s">
        <v>18</v>
      </c>
      <c r="D58" s="40">
        <f t="shared" si="3"/>
        <v>0</v>
      </c>
      <c r="E58" s="40">
        <f t="shared" si="3"/>
        <v>0</v>
      </c>
      <c r="F58" s="41">
        <v>0</v>
      </c>
    </row>
    <row r="59" spans="1:6" ht="22.5" outlineLevel="1" thickBot="1">
      <c r="A59" s="92"/>
      <c r="B59" s="92"/>
      <c r="C59" s="2" t="s">
        <v>75</v>
      </c>
      <c r="D59" s="40">
        <f t="shared" si="3"/>
        <v>8050.7097299999996</v>
      </c>
      <c r="E59" s="40">
        <f t="shared" si="3"/>
        <v>8050.7097299999996</v>
      </c>
      <c r="F59" s="41">
        <f>E59/D59</f>
        <v>1</v>
      </c>
    </row>
    <row r="60" spans="1:6" ht="15.75" customHeight="1" outlineLevel="1" thickBot="1">
      <c r="A60" s="72" t="s">
        <v>54</v>
      </c>
      <c r="B60" s="72" t="s">
        <v>210</v>
      </c>
      <c r="C60" s="3" t="s">
        <v>6</v>
      </c>
      <c r="D60" s="53">
        <f>D61+D62+D63+D64+D65</f>
        <v>14519.974129999999</v>
      </c>
      <c r="E60" s="42">
        <f>E61+E62+E63+E64+E65</f>
        <v>14519.974129999999</v>
      </c>
      <c r="F60" s="43">
        <f>E60/D60</f>
        <v>1</v>
      </c>
    </row>
    <row r="61" spans="1:6" ht="22.5" outlineLevel="1" thickBot="1">
      <c r="A61" s="73"/>
      <c r="B61" s="73"/>
      <c r="C61" s="3" t="s">
        <v>5</v>
      </c>
      <c r="D61" s="47">
        <v>2031.3490200000001</v>
      </c>
      <c r="E61" s="54">
        <v>2031.3490200000001</v>
      </c>
      <c r="F61" s="46">
        <f>E61/D61</f>
        <v>1</v>
      </c>
    </row>
    <row r="62" spans="1:6" ht="15.75" outlineLevel="1" thickBot="1">
      <c r="A62" s="73"/>
      <c r="B62" s="73"/>
      <c r="C62" s="3" t="s">
        <v>16</v>
      </c>
      <c r="D62" s="47">
        <v>4437.9153800000004</v>
      </c>
      <c r="E62" s="54">
        <v>4437.9153800000004</v>
      </c>
      <c r="F62" s="46">
        <f>E62/D62</f>
        <v>1</v>
      </c>
    </row>
    <row r="63" spans="1:6" ht="15.75" outlineLevel="1" thickBot="1">
      <c r="A63" s="73"/>
      <c r="B63" s="73"/>
      <c r="C63" s="3" t="s">
        <v>17</v>
      </c>
      <c r="D63" s="47"/>
      <c r="E63" s="54"/>
      <c r="F63" s="46"/>
    </row>
    <row r="64" spans="1:6" ht="22.5" outlineLevel="1" thickBot="1">
      <c r="A64" s="73"/>
      <c r="B64" s="73"/>
      <c r="C64" s="3" t="s">
        <v>18</v>
      </c>
      <c r="D64" s="47"/>
      <c r="E64" s="54"/>
      <c r="F64" s="46"/>
    </row>
    <row r="65" spans="1:6" ht="22.5" outlineLevel="1" thickBot="1">
      <c r="A65" s="74"/>
      <c r="B65" s="74"/>
      <c r="C65" s="3" t="s">
        <v>75</v>
      </c>
      <c r="D65" s="47">
        <v>8050.7097299999996</v>
      </c>
      <c r="E65" s="47">
        <v>8050.7097299999996</v>
      </c>
      <c r="F65" s="46">
        <f>E65/D65</f>
        <v>1</v>
      </c>
    </row>
    <row r="66" spans="1:6" ht="15.75" customHeight="1" outlineLevel="1" thickBot="1">
      <c r="A66" s="93" t="s">
        <v>211</v>
      </c>
      <c r="B66" s="94"/>
      <c r="C66" s="94"/>
      <c r="D66" s="38">
        <f>D67+D103+D139+D265+D319</f>
        <v>42078.07142</v>
      </c>
      <c r="E66" s="38">
        <f>E67+E103+E139+E265+E319</f>
        <v>27767.662899999999</v>
      </c>
      <c r="F66" s="39">
        <f>E66/D66</f>
        <v>0.65990816505914851</v>
      </c>
    </row>
    <row r="67" spans="1:6" ht="15.75" customHeight="1" outlineLevel="1" thickBot="1">
      <c r="A67" s="95" t="s">
        <v>0</v>
      </c>
      <c r="B67" s="95" t="s">
        <v>36</v>
      </c>
      <c r="C67" s="10" t="s">
        <v>6</v>
      </c>
      <c r="D67" s="55">
        <f>D73+D79+D85+D91+D97</f>
        <v>1894.6666700000001</v>
      </c>
      <c r="E67" s="56">
        <f>E73+E79+E85+E91+E97</f>
        <v>225.1</v>
      </c>
      <c r="F67" s="57">
        <f>E67/D67</f>
        <v>0.11880717783461087</v>
      </c>
    </row>
    <row r="68" spans="1:6" ht="22.5" outlineLevel="1" thickBot="1">
      <c r="A68" s="96"/>
      <c r="B68" s="96"/>
      <c r="C68" s="8" t="s">
        <v>5</v>
      </c>
      <c r="D68" s="58">
        <f t="shared" ref="D68:E71" si="4">D74+D80+D86+D92+D98</f>
        <v>0</v>
      </c>
      <c r="E68" s="59">
        <f t="shared" si="4"/>
        <v>0</v>
      </c>
      <c r="F68" s="60">
        <v>0</v>
      </c>
    </row>
    <row r="69" spans="1:6" ht="15.75" outlineLevel="1" thickBot="1">
      <c r="A69" s="96"/>
      <c r="B69" s="96"/>
      <c r="C69" s="8" t="s">
        <v>16</v>
      </c>
      <c r="D69" s="58">
        <f t="shared" si="4"/>
        <v>0</v>
      </c>
      <c r="E69" s="59">
        <f t="shared" si="4"/>
        <v>0</v>
      </c>
      <c r="F69" s="60">
        <v>0</v>
      </c>
    </row>
    <row r="70" spans="1:6" ht="15.75" outlineLevel="1" thickBot="1">
      <c r="A70" s="96"/>
      <c r="B70" s="96"/>
      <c r="C70" s="8" t="s">
        <v>17</v>
      </c>
      <c r="D70" s="58">
        <f t="shared" si="4"/>
        <v>0</v>
      </c>
      <c r="E70" s="59">
        <f t="shared" si="4"/>
        <v>0</v>
      </c>
      <c r="F70" s="60">
        <v>0</v>
      </c>
    </row>
    <row r="71" spans="1:6" ht="22.5" outlineLevel="1" thickBot="1">
      <c r="A71" s="96"/>
      <c r="B71" s="96"/>
      <c r="C71" s="8" t="s">
        <v>18</v>
      </c>
      <c r="D71" s="58">
        <f t="shared" si="4"/>
        <v>0</v>
      </c>
      <c r="E71" s="59">
        <f t="shared" si="4"/>
        <v>0</v>
      </c>
      <c r="F71" s="60">
        <v>0</v>
      </c>
    </row>
    <row r="72" spans="1:6" ht="15.75" customHeight="1" thickBot="1">
      <c r="A72" s="97"/>
      <c r="B72" s="97"/>
      <c r="C72" s="9" t="s">
        <v>75</v>
      </c>
      <c r="D72" s="61">
        <f>D79+D85+D91+D97+D103</f>
        <v>1528</v>
      </c>
      <c r="E72" s="59">
        <f>E79+E85+E91+E97+E103</f>
        <v>314.57900000000001</v>
      </c>
      <c r="F72" s="60">
        <f>E72/D72</f>
        <v>0.20587630890052355</v>
      </c>
    </row>
    <row r="73" spans="1:6" ht="15.75" customHeight="1" thickBot="1">
      <c r="A73" s="72" t="s">
        <v>8</v>
      </c>
      <c r="B73" s="72" t="s">
        <v>23</v>
      </c>
      <c r="C73" s="7" t="s">
        <v>6</v>
      </c>
      <c r="D73" s="40">
        <f>D74+D75+D76+D77+D78</f>
        <v>526.66667000000007</v>
      </c>
      <c r="E73" s="62">
        <f>E74+E75+E76+E77+E78</f>
        <v>45.1</v>
      </c>
      <c r="F73" s="41">
        <f>E73/D73</f>
        <v>8.5632910850424612E-2</v>
      </c>
    </row>
    <row r="74" spans="1:6" ht="22.5" thickBot="1">
      <c r="A74" s="73"/>
      <c r="B74" s="73"/>
      <c r="C74" s="3" t="s">
        <v>5</v>
      </c>
      <c r="D74" s="44"/>
      <c r="E74" s="45"/>
      <c r="F74" s="46"/>
    </row>
    <row r="75" spans="1:6" ht="15.75" thickBot="1">
      <c r="A75" s="73"/>
      <c r="B75" s="73"/>
      <c r="C75" s="3" t="s">
        <v>16</v>
      </c>
      <c r="D75" s="44"/>
      <c r="E75" s="45"/>
      <c r="F75" s="46"/>
    </row>
    <row r="76" spans="1:6" ht="15.75" thickBot="1">
      <c r="A76" s="73"/>
      <c r="B76" s="73"/>
      <c r="C76" s="3" t="s">
        <v>17</v>
      </c>
      <c r="D76" s="44"/>
      <c r="E76" s="45"/>
      <c r="F76" s="46"/>
    </row>
    <row r="77" spans="1:6" ht="22.5" thickBot="1">
      <c r="A77" s="73"/>
      <c r="B77" s="73"/>
      <c r="C77" s="3" t="s">
        <v>18</v>
      </c>
      <c r="D77" s="44"/>
      <c r="E77" s="45"/>
      <c r="F77" s="46"/>
    </row>
    <row r="78" spans="1:6" ht="22.5" thickBot="1">
      <c r="A78" s="74"/>
      <c r="B78" s="74"/>
      <c r="C78" s="3" t="s">
        <v>75</v>
      </c>
      <c r="D78" s="44">
        <f>'[1]15_МУН прогр 6мес.2023'!J19</f>
        <v>526.66667000000007</v>
      </c>
      <c r="E78" s="44">
        <f>'[1]15_МУН прогр 6мес.2023'!K19</f>
        <v>45.1</v>
      </c>
      <c r="F78" s="46">
        <f>E78/D78</f>
        <v>8.5632910850424612E-2</v>
      </c>
    </row>
    <row r="79" spans="1:6" ht="15.75" customHeight="1" thickBot="1">
      <c r="A79" s="72" t="s">
        <v>9</v>
      </c>
      <c r="B79" s="72" t="s">
        <v>35</v>
      </c>
      <c r="C79" s="7" t="s">
        <v>6</v>
      </c>
      <c r="D79" s="40">
        <f>D80+D81+D82+D83+D84</f>
        <v>390</v>
      </c>
      <c r="E79" s="62">
        <f>E80+E81+E82+E83+E84</f>
        <v>90</v>
      </c>
      <c r="F79" s="41">
        <f>E79/D79</f>
        <v>0.23076923076923078</v>
      </c>
    </row>
    <row r="80" spans="1:6" ht="22.5" thickBot="1">
      <c r="A80" s="73"/>
      <c r="B80" s="73"/>
      <c r="C80" s="3" t="s">
        <v>5</v>
      </c>
      <c r="D80" s="44"/>
      <c r="E80" s="45"/>
      <c r="F80" s="46"/>
    </row>
    <row r="81" spans="1:6" ht="15.75" thickBot="1">
      <c r="A81" s="73"/>
      <c r="B81" s="73"/>
      <c r="C81" s="3" t="s">
        <v>16</v>
      </c>
      <c r="D81" s="44"/>
      <c r="E81" s="45"/>
      <c r="F81" s="46"/>
    </row>
    <row r="82" spans="1:6" ht="15.75" thickBot="1">
      <c r="A82" s="73"/>
      <c r="B82" s="73"/>
      <c r="C82" s="3" t="s">
        <v>17</v>
      </c>
      <c r="D82" s="44"/>
      <c r="E82" s="45"/>
      <c r="F82" s="46"/>
    </row>
    <row r="83" spans="1:6" ht="22.5" thickBot="1">
      <c r="A83" s="73"/>
      <c r="B83" s="73"/>
      <c r="C83" s="3" t="s">
        <v>18</v>
      </c>
      <c r="D83" s="44"/>
      <c r="E83" s="45"/>
      <c r="F83" s="46"/>
    </row>
    <row r="84" spans="1:6" ht="22.5" thickBot="1">
      <c r="A84" s="74"/>
      <c r="B84" s="74"/>
      <c r="C84" s="3" t="s">
        <v>75</v>
      </c>
      <c r="D84" s="44">
        <f>'[1]15_МУН прогр 6мес.2023'!J20</f>
        <v>390</v>
      </c>
      <c r="E84" s="44">
        <f>'[1]15_МУН прогр 6мес.2023'!K20</f>
        <v>90</v>
      </c>
      <c r="F84" s="46">
        <f>E84/D84</f>
        <v>0.23076923076923078</v>
      </c>
    </row>
    <row r="85" spans="1:6" ht="15.75" customHeight="1" thickBot="1">
      <c r="A85" s="72" t="s">
        <v>10</v>
      </c>
      <c r="B85" s="72" t="s">
        <v>37</v>
      </c>
      <c r="C85" s="7" t="s">
        <v>6</v>
      </c>
      <c r="D85" s="40">
        <f>D86+D87+D88+D89+D90</f>
        <v>956</v>
      </c>
      <c r="E85" s="62">
        <f>E86+E87+E88+E89+E90</f>
        <v>68</v>
      </c>
      <c r="F85" s="41">
        <f>E85/D85</f>
        <v>7.1129707112970716E-2</v>
      </c>
    </row>
    <row r="86" spans="1:6" ht="22.5" thickBot="1">
      <c r="A86" s="73"/>
      <c r="B86" s="73"/>
      <c r="C86" s="3" t="s">
        <v>5</v>
      </c>
      <c r="D86" s="44"/>
      <c r="E86" s="45"/>
      <c r="F86" s="46"/>
    </row>
    <row r="87" spans="1:6" ht="15.75" thickBot="1">
      <c r="A87" s="73"/>
      <c r="B87" s="73"/>
      <c r="C87" s="3" t="s">
        <v>16</v>
      </c>
      <c r="D87" s="44"/>
      <c r="E87" s="45"/>
      <c r="F87" s="46"/>
    </row>
    <row r="88" spans="1:6" ht="15.75" thickBot="1">
      <c r="A88" s="73"/>
      <c r="B88" s="73"/>
      <c r="C88" s="3" t="s">
        <v>17</v>
      </c>
      <c r="D88" s="44"/>
      <c r="E88" s="45"/>
      <c r="F88" s="46"/>
    </row>
    <row r="89" spans="1:6" ht="22.5" thickBot="1">
      <c r="A89" s="73"/>
      <c r="B89" s="73"/>
      <c r="C89" s="3" t="s">
        <v>18</v>
      </c>
      <c r="D89" s="44"/>
      <c r="E89" s="45"/>
      <c r="F89" s="46"/>
    </row>
    <row r="90" spans="1:6" ht="22.5" thickBot="1">
      <c r="A90" s="74"/>
      <c r="B90" s="74"/>
      <c r="C90" s="3" t="s">
        <v>75</v>
      </c>
      <c r="D90" s="44">
        <f>'[1]15_МУН прогр 6мес.2023'!J21</f>
        <v>956</v>
      </c>
      <c r="E90" s="44">
        <f>'[1]15_МУН прогр 6мес.2023'!K21</f>
        <v>68</v>
      </c>
      <c r="F90" s="46">
        <f>E90/D90</f>
        <v>7.1129707112970716E-2</v>
      </c>
    </row>
    <row r="91" spans="1:6" ht="15.75" customHeight="1" thickBot="1">
      <c r="A91" s="72" t="s">
        <v>24</v>
      </c>
      <c r="B91" s="72" t="s">
        <v>38</v>
      </c>
      <c r="C91" s="7" t="s">
        <v>6</v>
      </c>
      <c r="D91" s="40">
        <f>D92+D93+D94+D95+D96</f>
        <v>10</v>
      </c>
      <c r="E91" s="62">
        <f>E92+E93+E94+E95+E96</f>
        <v>10</v>
      </c>
      <c r="F91" s="41">
        <f>E91/D91</f>
        <v>1</v>
      </c>
    </row>
    <row r="92" spans="1:6" ht="22.5" thickBot="1">
      <c r="A92" s="73"/>
      <c r="B92" s="73"/>
      <c r="C92" s="3" t="s">
        <v>5</v>
      </c>
      <c r="D92" s="44"/>
      <c r="E92" s="45"/>
      <c r="F92" s="46"/>
    </row>
    <row r="93" spans="1:6" ht="15.75" thickBot="1">
      <c r="A93" s="73"/>
      <c r="B93" s="73"/>
      <c r="C93" s="3" t="s">
        <v>16</v>
      </c>
      <c r="D93" s="44"/>
      <c r="E93" s="45"/>
      <c r="F93" s="46"/>
    </row>
    <row r="94" spans="1:6" ht="15.75" thickBot="1">
      <c r="A94" s="73"/>
      <c r="B94" s="73"/>
      <c r="C94" s="3" t="s">
        <v>17</v>
      </c>
      <c r="D94" s="44"/>
      <c r="E94" s="45"/>
      <c r="F94" s="46"/>
    </row>
    <row r="95" spans="1:6" ht="22.5" thickBot="1">
      <c r="A95" s="73"/>
      <c r="B95" s="73"/>
      <c r="C95" s="3" t="s">
        <v>18</v>
      </c>
      <c r="D95" s="44"/>
      <c r="E95" s="45"/>
      <c r="F95" s="46"/>
    </row>
    <row r="96" spans="1:6" ht="22.5" thickBot="1">
      <c r="A96" s="74"/>
      <c r="B96" s="74"/>
      <c r="C96" s="3" t="s">
        <v>75</v>
      </c>
      <c r="D96" s="44">
        <f>'[1]15_МУН прогр 6мес.2023'!J22</f>
        <v>10</v>
      </c>
      <c r="E96" s="44">
        <f>'[1]15_МУН прогр 6мес.2023'!K22</f>
        <v>10</v>
      </c>
      <c r="F96" s="46">
        <f>E96/D96</f>
        <v>1</v>
      </c>
    </row>
    <row r="97" spans="1:6" ht="15.75" customHeight="1" thickBot="1">
      <c r="A97" s="72" t="s">
        <v>25</v>
      </c>
      <c r="B97" s="72" t="s">
        <v>39</v>
      </c>
      <c r="C97" s="7" t="s">
        <v>6</v>
      </c>
      <c r="D97" s="40">
        <f>D98+D99+D100+D101+D102</f>
        <v>12</v>
      </c>
      <c r="E97" s="62">
        <f>E98+E99+E100+E101+E102</f>
        <v>12</v>
      </c>
      <c r="F97" s="41">
        <f>E97/D97</f>
        <v>1</v>
      </c>
    </row>
    <row r="98" spans="1:6" ht="22.5" thickBot="1">
      <c r="A98" s="73"/>
      <c r="B98" s="73"/>
      <c r="C98" s="3" t="s">
        <v>5</v>
      </c>
      <c r="D98" s="44"/>
      <c r="E98" s="45"/>
      <c r="F98" s="46"/>
    </row>
    <row r="99" spans="1:6" ht="15.75" thickBot="1">
      <c r="A99" s="73"/>
      <c r="B99" s="73"/>
      <c r="C99" s="3" t="s">
        <v>16</v>
      </c>
      <c r="D99" s="44"/>
      <c r="E99" s="45"/>
      <c r="F99" s="46"/>
    </row>
    <row r="100" spans="1:6" ht="15.75" thickBot="1">
      <c r="A100" s="73"/>
      <c r="B100" s="73"/>
      <c r="C100" s="3" t="s">
        <v>17</v>
      </c>
      <c r="D100" s="44"/>
      <c r="E100" s="45"/>
      <c r="F100" s="46"/>
    </row>
    <row r="101" spans="1:6" ht="22.5" thickBot="1">
      <c r="A101" s="73"/>
      <c r="B101" s="73"/>
      <c r="C101" s="3" t="s">
        <v>18</v>
      </c>
      <c r="D101" s="44"/>
      <c r="E101" s="45"/>
      <c r="F101" s="46"/>
    </row>
    <row r="102" spans="1:6" ht="22.5" thickBot="1">
      <c r="A102" s="74"/>
      <c r="B102" s="74"/>
      <c r="C102" s="3" t="s">
        <v>75</v>
      </c>
      <c r="D102" s="44">
        <f>'[1]15_МУН прогр 6мес.2023'!J23</f>
        <v>12</v>
      </c>
      <c r="E102" s="44">
        <f>'[1]15_МУН прогр 6мес.2023'!K23</f>
        <v>12</v>
      </c>
      <c r="F102" s="46">
        <f>E102/D102</f>
        <v>1</v>
      </c>
    </row>
    <row r="103" spans="1:6" ht="15.75" customHeight="1" thickBot="1">
      <c r="A103" s="95">
        <v>2</v>
      </c>
      <c r="B103" s="95" t="s">
        <v>40</v>
      </c>
      <c r="C103" s="10" t="s">
        <v>6</v>
      </c>
      <c r="D103" s="55">
        <f>D104+D105+D106+D107+D108</f>
        <v>160</v>
      </c>
      <c r="E103" s="56">
        <f>E104+E105+E106+E107+E108</f>
        <v>134.57900000000001</v>
      </c>
      <c r="F103" s="57">
        <f>E103/D103</f>
        <v>0.84111875000000003</v>
      </c>
    </row>
    <row r="104" spans="1:6" ht="22.5" thickBot="1">
      <c r="A104" s="96"/>
      <c r="B104" s="96"/>
      <c r="C104" s="8" t="s">
        <v>5</v>
      </c>
      <c r="D104" s="58">
        <f>D110+D116+D122+D128+D134</f>
        <v>0</v>
      </c>
      <c r="E104" s="59">
        <f>E110+E116+E122+E128+E134</f>
        <v>0</v>
      </c>
      <c r="F104" s="60">
        <v>0</v>
      </c>
    </row>
    <row r="105" spans="1:6" ht="15.75" thickBot="1">
      <c r="A105" s="96"/>
      <c r="B105" s="96"/>
      <c r="C105" s="8" t="s">
        <v>16</v>
      </c>
      <c r="D105" s="58">
        <f t="shared" ref="D105:E108" si="5">D111+D117+D123+D129+D135</f>
        <v>0</v>
      </c>
      <c r="E105" s="59">
        <f t="shared" si="5"/>
        <v>0</v>
      </c>
      <c r="F105" s="60">
        <v>0</v>
      </c>
    </row>
    <row r="106" spans="1:6" ht="15.75" thickBot="1">
      <c r="A106" s="96"/>
      <c r="B106" s="96"/>
      <c r="C106" s="8" t="s">
        <v>17</v>
      </c>
      <c r="D106" s="58">
        <f t="shared" si="5"/>
        <v>0</v>
      </c>
      <c r="E106" s="59">
        <f t="shared" si="5"/>
        <v>0</v>
      </c>
      <c r="F106" s="60">
        <v>0</v>
      </c>
    </row>
    <row r="107" spans="1:6" ht="25.5" customHeight="1" thickBot="1">
      <c r="A107" s="96"/>
      <c r="B107" s="96"/>
      <c r="C107" s="8" t="s">
        <v>18</v>
      </c>
      <c r="D107" s="58">
        <f t="shared" si="5"/>
        <v>0</v>
      </c>
      <c r="E107" s="59">
        <f t="shared" si="5"/>
        <v>0</v>
      </c>
      <c r="F107" s="60">
        <v>0</v>
      </c>
    </row>
    <row r="108" spans="1:6" ht="22.5" thickBot="1">
      <c r="A108" s="97"/>
      <c r="B108" s="97"/>
      <c r="C108" s="9" t="s">
        <v>75</v>
      </c>
      <c r="D108" s="61">
        <f t="shared" si="5"/>
        <v>160</v>
      </c>
      <c r="E108" s="59">
        <f t="shared" si="5"/>
        <v>134.57900000000001</v>
      </c>
      <c r="F108" s="60">
        <f>E108/D108</f>
        <v>0.84111875000000003</v>
      </c>
    </row>
    <row r="109" spans="1:6" ht="15.75" hidden="1" customHeight="1" outlineLevel="1" thickBot="1">
      <c r="A109" s="72" t="s">
        <v>11</v>
      </c>
      <c r="B109" s="72" t="s">
        <v>41</v>
      </c>
      <c r="C109" s="7" t="s">
        <v>6</v>
      </c>
      <c r="D109" s="40">
        <f>D110+D111+D112+D113+D114</f>
        <v>0</v>
      </c>
      <c r="E109" s="62">
        <f>E110+E111+E112+E113+E114</f>
        <v>0</v>
      </c>
      <c r="F109" s="41">
        <v>0</v>
      </c>
    </row>
    <row r="110" spans="1:6" ht="22.5" hidden="1" customHeight="1" outlineLevel="1" thickBot="1">
      <c r="A110" s="73"/>
      <c r="B110" s="73"/>
      <c r="C110" s="3" t="s">
        <v>5</v>
      </c>
      <c r="D110" s="44"/>
      <c r="E110" s="45"/>
      <c r="F110" s="46"/>
    </row>
    <row r="111" spans="1:6" ht="18.75" hidden="1" customHeight="1" outlineLevel="1" thickBot="1">
      <c r="A111" s="73"/>
      <c r="B111" s="73"/>
      <c r="C111" s="3" t="s">
        <v>16</v>
      </c>
      <c r="D111" s="44"/>
      <c r="E111" s="45"/>
      <c r="F111" s="46"/>
    </row>
    <row r="112" spans="1:6" ht="21" hidden="1" customHeight="1" outlineLevel="1" thickBot="1">
      <c r="A112" s="73"/>
      <c r="B112" s="73"/>
      <c r="C112" s="3" t="s">
        <v>17</v>
      </c>
      <c r="D112" s="44"/>
      <c r="E112" s="45"/>
      <c r="F112" s="46"/>
    </row>
    <row r="113" spans="1:6" ht="22.5" hidden="1" customHeight="1" outlineLevel="1" thickBot="1">
      <c r="A113" s="73"/>
      <c r="B113" s="73"/>
      <c r="C113" s="3" t="s">
        <v>18</v>
      </c>
      <c r="D113" s="44"/>
      <c r="E113" s="45"/>
      <c r="F113" s="46"/>
    </row>
    <row r="114" spans="1:6" ht="22.5" hidden="1" customHeight="1" outlineLevel="1" thickBot="1">
      <c r="A114" s="74"/>
      <c r="B114" s="74"/>
      <c r="C114" s="3" t="s">
        <v>75</v>
      </c>
      <c r="D114" s="44"/>
      <c r="E114" s="45"/>
      <c r="F114" s="46"/>
    </row>
    <row r="115" spans="1:6" ht="15.75" hidden="1" customHeight="1" outlineLevel="1" thickBot="1">
      <c r="A115" s="72" t="s">
        <v>12</v>
      </c>
      <c r="B115" s="72" t="s">
        <v>42</v>
      </c>
      <c r="C115" s="7" t="s">
        <v>6</v>
      </c>
      <c r="D115" s="40">
        <f>D116+D117+D118+D119+D120</f>
        <v>0</v>
      </c>
      <c r="E115" s="62">
        <f>E116+E117+E118+E119+E120</f>
        <v>0</v>
      </c>
      <c r="F115" s="41">
        <v>0</v>
      </c>
    </row>
    <row r="116" spans="1:6" ht="22.5" hidden="1" customHeight="1" outlineLevel="1" thickBot="1">
      <c r="A116" s="73"/>
      <c r="B116" s="73"/>
      <c r="C116" s="3" t="s">
        <v>5</v>
      </c>
      <c r="D116" s="44"/>
      <c r="E116" s="45"/>
      <c r="F116" s="46"/>
    </row>
    <row r="117" spans="1:6" ht="15.75" hidden="1" customHeight="1" outlineLevel="1" thickBot="1">
      <c r="A117" s="73"/>
      <c r="B117" s="73"/>
      <c r="C117" s="3" t="s">
        <v>16</v>
      </c>
      <c r="D117" s="44"/>
      <c r="E117" s="45"/>
      <c r="F117" s="46"/>
    </row>
    <row r="118" spans="1:6" ht="15.75" hidden="1" customHeight="1" outlineLevel="1" thickBot="1">
      <c r="A118" s="73"/>
      <c r="B118" s="73"/>
      <c r="C118" s="3" t="s">
        <v>17</v>
      </c>
      <c r="D118" s="44"/>
      <c r="E118" s="45"/>
      <c r="F118" s="46"/>
    </row>
    <row r="119" spans="1:6" ht="22.5" hidden="1" customHeight="1" outlineLevel="1" thickBot="1">
      <c r="A119" s="73"/>
      <c r="B119" s="73"/>
      <c r="C119" s="3" t="s">
        <v>18</v>
      </c>
      <c r="D119" s="44"/>
      <c r="E119" s="45"/>
      <c r="F119" s="46"/>
    </row>
    <row r="120" spans="1:6" ht="22.5" hidden="1" customHeight="1" outlineLevel="1" thickBot="1">
      <c r="A120" s="74"/>
      <c r="B120" s="74"/>
      <c r="C120" s="3" t="s">
        <v>75</v>
      </c>
      <c r="D120" s="44"/>
      <c r="E120" s="45"/>
      <c r="F120" s="46"/>
    </row>
    <row r="121" spans="1:6" ht="15.75" customHeight="1" collapsed="1" thickBot="1">
      <c r="A121" s="72" t="s">
        <v>13</v>
      </c>
      <c r="B121" s="72" t="s">
        <v>53</v>
      </c>
      <c r="C121" s="7" t="s">
        <v>6</v>
      </c>
      <c r="D121" s="40">
        <f>D122+D123+D124+D125+D126</f>
        <v>150</v>
      </c>
      <c r="E121" s="62">
        <f>E122+E123+E124+E125+E126</f>
        <v>124.57899999999999</v>
      </c>
      <c r="F121" s="41">
        <f>E121/D121</f>
        <v>0.83052666666666664</v>
      </c>
    </row>
    <row r="122" spans="1:6" ht="22.5" thickBot="1">
      <c r="A122" s="73"/>
      <c r="B122" s="73"/>
      <c r="C122" s="3" t="s">
        <v>5</v>
      </c>
      <c r="D122" s="44"/>
      <c r="E122" s="45"/>
      <c r="F122" s="46"/>
    </row>
    <row r="123" spans="1:6" ht="15.75" thickBot="1">
      <c r="A123" s="73"/>
      <c r="B123" s="73"/>
      <c r="C123" s="3" t="s">
        <v>16</v>
      </c>
      <c r="D123" s="44"/>
      <c r="E123" s="45"/>
      <c r="F123" s="46"/>
    </row>
    <row r="124" spans="1:6" ht="15.75" thickBot="1">
      <c r="A124" s="73"/>
      <c r="B124" s="73"/>
      <c r="C124" s="3" t="s">
        <v>17</v>
      </c>
      <c r="D124" s="44"/>
      <c r="E124" s="45"/>
      <c r="F124" s="46"/>
    </row>
    <row r="125" spans="1:6" ht="22.5" thickBot="1">
      <c r="A125" s="73"/>
      <c r="B125" s="73"/>
      <c r="C125" s="3" t="s">
        <v>18</v>
      </c>
      <c r="D125" s="44"/>
      <c r="E125" s="45"/>
      <c r="F125" s="46"/>
    </row>
    <row r="126" spans="1:6" ht="22.5" thickBot="1">
      <c r="A126" s="74"/>
      <c r="B126" s="74"/>
      <c r="C126" s="3" t="s">
        <v>75</v>
      </c>
      <c r="D126" s="44">
        <f>'[1]15_МУН прогр 6мес.2023'!J27</f>
        <v>150</v>
      </c>
      <c r="E126" s="44">
        <f>'[1]15_МУН прогр 6мес.2023'!K27</f>
        <v>124.57899999999999</v>
      </c>
      <c r="F126" s="46">
        <f>E126/D126</f>
        <v>0.83052666666666664</v>
      </c>
    </row>
    <row r="127" spans="1:6" ht="15.75" customHeight="1" thickBot="1">
      <c r="A127" s="72" t="s">
        <v>26</v>
      </c>
      <c r="B127" s="72" t="s">
        <v>43</v>
      </c>
      <c r="C127" s="7" t="s">
        <v>6</v>
      </c>
      <c r="D127" s="40">
        <f>D128+D129+D130+D131+D132</f>
        <v>10</v>
      </c>
      <c r="E127" s="62">
        <f>E128+E129+E130+E131+E132</f>
        <v>10</v>
      </c>
      <c r="F127" s="41">
        <f>E127/D127</f>
        <v>1</v>
      </c>
    </row>
    <row r="128" spans="1:6" ht="22.5" thickBot="1">
      <c r="A128" s="73"/>
      <c r="B128" s="73"/>
      <c r="C128" s="3" t="s">
        <v>5</v>
      </c>
      <c r="D128" s="44"/>
      <c r="E128" s="45"/>
      <c r="F128" s="46"/>
    </row>
    <row r="129" spans="1:24" ht="15.75" thickBot="1">
      <c r="A129" s="73"/>
      <c r="B129" s="73"/>
      <c r="C129" s="3" t="s">
        <v>16</v>
      </c>
      <c r="D129" s="44"/>
      <c r="E129" s="45"/>
      <c r="F129" s="46"/>
      <c r="X129" s="19">
        <v>0</v>
      </c>
    </row>
    <row r="130" spans="1:24" ht="15.75" thickBot="1">
      <c r="A130" s="73"/>
      <c r="B130" s="73"/>
      <c r="C130" s="3" t="s">
        <v>17</v>
      </c>
      <c r="D130" s="44"/>
      <c r="E130" s="45"/>
      <c r="F130" s="46"/>
    </row>
    <row r="131" spans="1:24" ht="22.5" thickBot="1">
      <c r="A131" s="73"/>
      <c r="B131" s="73"/>
      <c r="C131" s="3" t="s">
        <v>18</v>
      </c>
      <c r="D131" s="44"/>
      <c r="E131" s="45"/>
      <c r="F131" s="46"/>
    </row>
    <row r="132" spans="1:24" ht="22.5" thickBot="1">
      <c r="A132" s="74"/>
      <c r="B132" s="74"/>
      <c r="C132" s="3" t="s">
        <v>75</v>
      </c>
      <c r="D132" s="44">
        <f>'[1]15_МУН прогр 6мес.2023'!J28</f>
        <v>10</v>
      </c>
      <c r="E132" s="44">
        <f>'[1]15_МУН прогр 6мес.2023'!K28</f>
        <v>10</v>
      </c>
      <c r="F132" s="46">
        <f>E132/D132</f>
        <v>1</v>
      </c>
    </row>
    <row r="133" spans="1:24" ht="15.75" hidden="1" customHeight="1" outlineLevel="1" thickBot="1">
      <c r="A133" s="72" t="s">
        <v>27</v>
      </c>
      <c r="B133" s="72" t="s">
        <v>44</v>
      </c>
      <c r="C133" s="7" t="s">
        <v>6</v>
      </c>
      <c r="D133" s="40">
        <f>D134+D135+D136+D137+D138</f>
        <v>0</v>
      </c>
      <c r="E133" s="62">
        <f>E134+E135+E136+E137+E138</f>
        <v>0</v>
      </c>
      <c r="F133" s="41"/>
    </row>
    <row r="134" spans="1:24" ht="22.5" hidden="1" customHeight="1" outlineLevel="1" thickBot="1">
      <c r="A134" s="73"/>
      <c r="B134" s="73"/>
      <c r="C134" s="3" t="s">
        <v>5</v>
      </c>
      <c r="D134" s="44"/>
      <c r="E134" s="45"/>
      <c r="F134" s="46"/>
    </row>
    <row r="135" spans="1:24" ht="15.75" hidden="1" customHeight="1" outlineLevel="1" thickBot="1">
      <c r="A135" s="73"/>
      <c r="B135" s="73"/>
      <c r="C135" s="3" t="s">
        <v>16</v>
      </c>
      <c r="D135" s="44"/>
      <c r="E135" s="45"/>
      <c r="F135" s="46"/>
    </row>
    <row r="136" spans="1:24" ht="15.75" hidden="1" customHeight="1" outlineLevel="1" thickBot="1">
      <c r="A136" s="73"/>
      <c r="B136" s="73"/>
      <c r="C136" s="3" t="s">
        <v>17</v>
      </c>
      <c r="D136" s="44"/>
      <c r="E136" s="45"/>
      <c r="F136" s="46"/>
    </row>
    <row r="137" spans="1:24" ht="22.5" hidden="1" customHeight="1" outlineLevel="1" thickBot="1">
      <c r="A137" s="73"/>
      <c r="B137" s="73"/>
      <c r="C137" s="3" t="s">
        <v>18</v>
      </c>
      <c r="D137" s="44"/>
      <c r="E137" s="45"/>
      <c r="F137" s="46"/>
    </row>
    <row r="138" spans="1:24" ht="22.5" hidden="1" customHeight="1" outlineLevel="1" thickBot="1">
      <c r="A138" s="74"/>
      <c r="B138" s="74"/>
      <c r="C138" s="3" t="s">
        <v>75</v>
      </c>
      <c r="D138" s="44">
        <v>0</v>
      </c>
      <c r="E138" s="45">
        <v>0</v>
      </c>
      <c r="F138" s="46"/>
    </row>
    <row r="139" spans="1:24" ht="15.75" customHeight="1" collapsed="1" thickBot="1">
      <c r="A139" s="95" t="s">
        <v>2</v>
      </c>
      <c r="B139" s="95" t="s">
        <v>236</v>
      </c>
      <c r="C139" s="10" t="s">
        <v>6</v>
      </c>
      <c r="D139" s="55">
        <f>D140+D141+D142+D143+D144</f>
        <v>21335.10887</v>
      </c>
      <c r="E139" s="55">
        <f>E140+E141+E142+E143+E144</f>
        <v>12283.657569999999</v>
      </c>
      <c r="F139" s="57">
        <f>E139/D139</f>
        <v>0.57574853003316306</v>
      </c>
    </row>
    <row r="140" spans="1:24" ht="22.5" thickBot="1">
      <c r="A140" s="96"/>
      <c r="B140" s="96"/>
      <c r="C140" s="8" t="s">
        <v>5</v>
      </c>
      <c r="D140" s="58">
        <f t="shared" ref="D140:E144" si="6">D146+D152+D158+D188+D194+D200+D206+D212+D218+D224+D230+D236+D242+D248+D254+D170+D164+D260+D176+D182</f>
        <v>0</v>
      </c>
      <c r="E140" s="58">
        <f>E146+E152+E158+E188+E194+E200+E206+E212+E218+E224+E230+E236+E242+E248+E254+E170+E164+E260+E176+E182</f>
        <v>0</v>
      </c>
      <c r="F140" s="60">
        <v>0</v>
      </c>
    </row>
    <row r="141" spans="1:24" ht="15.75" thickBot="1">
      <c r="A141" s="96"/>
      <c r="B141" s="96"/>
      <c r="C141" s="8" t="s">
        <v>16</v>
      </c>
      <c r="D141" s="58">
        <f t="shared" si="6"/>
        <v>3278.8</v>
      </c>
      <c r="E141" s="58">
        <f>E147+E153+E159+E189+E195+E201+E207+E213+E219+E225+E231+E237+E243+E249+E255+E171+E165+E261+E177+E183</f>
        <v>1278.8000000000002</v>
      </c>
      <c r="F141" s="60">
        <f>E141/D141</f>
        <v>0.39002073929486403</v>
      </c>
    </row>
    <row r="142" spans="1:24" ht="21" customHeight="1" thickBot="1">
      <c r="A142" s="96"/>
      <c r="B142" s="96"/>
      <c r="C142" s="8" t="s">
        <v>17</v>
      </c>
      <c r="D142" s="58">
        <f t="shared" si="6"/>
        <v>0</v>
      </c>
      <c r="E142" s="58">
        <f t="shared" si="6"/>
        <v>0</v>
      </c>
      <c r="F142" s="60">
        <v>0</v>
      </c>
    </row>
    <row r="143" spans="1:24" ht="22.5" thickBot="1">
      <c r="A143" s="96"/>
      <c r="B143" s="96"/>
      <c r="C143" s="8" t="s">
        <v>18</v>
      </c>
      <c r="D143" s="58">
        <f t="shared" si="6"/>
        <v>0</v>
      </c>
      <c r="E143" s="58">
        <f t="shared" si="6"/>
        <v>0</v>
      </c>
      <c r="F143" s="60">
        <v>0</v>
      </c>
    </row>
    <row r="144" spans="1:24" ht="22.5" thickBot="1">
      <c r="A144" s="97"/>
      <c r="B144" s="97"/>
      <c r="C144" s="9" t="s">
        <v>75</v>
      </c>
      <c r="D144" s="58">
        <f t="shared" si="6"/>
        <v>18056.308870000001</v>
      </c>
      <c r="E144" s="58">
        <f t="shared" si="6"/>
        <v>11004.85757</v>
      </c>
      <c r="F144" s="60">
        <f>E144/D144</f>
        <v>0.60947437536828086</v>
      </c>
    </row>
    <row r="145" spans="1:6" ht="15.75" customHeight="1" thickBot="1">
      <c r="A145" s="98" t="s">
        <v>54</v>
      </c>
      <c r="B145" s="72" t="s">
        <v>145</v>
      </c>
      <c r="C145" s="7" t="s">
        <v>6</v>
      </c>
      <c r="D145" s="40">
        <f>D146+D147+D148+D149+D150</f>
        <v>2000</v>
      </c>
      <c r="E145" s="40">
        <f>E146+E147+E148+E149+E150</f>
        <v>1035.6583000000001</v>
      </c>
      <c r="F145" s="41">
        <f>E145/D145</f>
        <v>0.51782915000000007</v>
      </c>
    </row>
    <row r="146" spans="1:6" ht="22.5" thickBot="1">
      <c r="A146" s="99"/>
      <c r="B146" s="73"/>
      <c r="C146" s="3" t="s">
        <v>5</v>
      </c>
      <c r="D146" s="44"/>
      <c r="E146" s="45"/>
      <c r="F146" s="46"/>
    </row>
    <row r="147" spans="1:6" ht="15.75" thickBot="1">
      <c r="A147" s="99"/>
      <c r="B147" s="73"/>
      <c r="C147" s="3" t="s">
        <v>16</v>
      </c>
      <c r="D147" s="44"/>
      <c r="E147" s="45"/>
      <c r="F147" s="46"/>
    </row>
    <row r="148" spans="1:6" ht="15.75" thickBot="1">
      <c r="A148" s="99"/>
      <c r="B148" s="73"/>
      <c r="C148" s="3" t="s">
        <v>17</v>
      </c>
      <c r="D148" s="44"/>
      <c r="E148" s="45"/>
      <c r="F148" s="46"/>
    </row>
    <row r="149" spans="1:6" ht="22.5" thickBot="1">
      <c r="A149" s="99"/>
      <c r="B149" s="73"/>
      <c r="C149" s="3" t="s">
        <v>18</v>
      </c>
      <c r="D149" s="44"/>
      <c r="E149" s="45"/>
      <c r="F149" s="46"/>
    </row>
    <row r="150" spans="1:6" ht="22.5" thickBot="1">
      <c r="A150" s="100"/>
      <c r="B150" s="74"/>
      <c r="C150" s="3" t="s">
        <v>75</v>
      </c>
      <c r="D150" s="44">
        <f>'[1]15_МУН прогр 6мес.2023'!J32</f>
        <v>2000</v>
      </c>
      <c r="E150" s="44">
        <f>'[1]15_МУН прогр 6мес.2023'!K32</f>
        <v>1035.6583000000001</v>
      </c>
      <c r="F150" s="46">
        <f>E150/D150</f>
        <v>0.51782915000000007</v>
      </c>
    </row>
    <row r="151" spans="1:6" ht="15.75" customHeight="1" thickBot="1">
      <c r="A151" s="98" t="s">
        <v>55</v>
      </c>
      <c r="B151" s="72" t="s">
        <v>146</v>
      </c>
      <c r="C151" s="7" t="s">
        <v>6</v>
      </c>
      <c r="D151" s="40">
        <f>D152+D153+D154+D155+D156</f>
        <v>576.08600000000001</v>
      </c>
      <c r="E151" s="40">
        <f>E152+E153+E154+E155+E156</f>
        <v>243.6576</v>
      </c>
      <c r="F151" s="41">
        <f>E151/D151</f>
        <v>0.42295351735678355</v>
      </c>
    </row>
    <row r="152" spans="1:6" ht="22.5" thickBot="1">
      <c r="A152" s="99"/>
      <c r="B152" s="73"/>
      <c r="C152" s="3" t="s">
        <v>5</v>
      </c>
      <c r="D152" s="44"/>
      <c r="E152" s="45"/>
      <c r="F152" s="46"/>
    </row>
    <row r="153" spans="1:6" ht="15.75" thickBot="1">
      <c r="A153" s="99"/>
      <c r="B153" s="73"/>
      <c r="C153" s="3" t="s">
        <v>16</v>
      </c>
      <c r="D153" s="44"/>
      <c r="E153" s="45"/>
      <c r="F153" s="46"/>
    </row>
    <row r="154" spans="1:6" ht="15.75" thickBot="1">
      <c r="A154" s="99"/>
      <c r="B154" s="73"/>
      <c r="C154" s="3" t="s">
        <v>17</v>
      </c>
      <c r="D154" s="44"/>
      <c r="E154" s="45"/>
      <c r="F154" s="46"/>
    </row>
    <row r="155" spans="1:6" ht="22.5" thickBot="1">
      <c r="A155" s="99"/>
      <c r="B155" s="73"/>
      <c r="C155" s="3" t="s">
        <v>18</v>
      </c>
      <c r="D155" s="44"/>
      <c r="E155" s="45"/>
      <c r="F155" s="46"/>
    </row>
    <row r="156" spans="1:6" ht="22.5" thickBot="1">
      <c r="A156" s="100"/>
      <c r="B156" s="74"/>
      <c r="C156" s="3" t="s">
        <v>75</v>
      </c>
      <c r="D156" s="44">
        <f>'[1]15_МУН прогр 6мес.2023'!J31</f>
        <v>576.08600000000001</v>
      </c>
      <c r="E156" s="44">
        <f>'[1]15_МУН прогр 6мес.2023'!K31</f>
        <v>243.6576</v>
      </c>
      <c r="F156" s="46">
        <f>E156/D156</f>
        <v>0.42295351735678355</v>
      </c>
    </row>
    <row r="157" spans="1:6" ht="15.75" customHeight="1" thickBot="1">
      <c r="A157" s="72" t="s">
        <v>56</v>
      </c>
      <c r="B157" s="72" t="s">
        <v>95</v>
      </c>
      <c r="C157" s="7" t="s">
        <v>6</v>
      </c>
      <c r="D157" s="40">
        <f>D158+D159+D160+D161+D162</f>
        <v>1055.54096</v>
      </c>
      <c r="E157" s="40">
        <f>E158+E159+E160+E161+E162</f>
        <v>494</v>
      </c>
      <c r="F157" s="41">
        <f>E157/D157</f>
        <v>0.46800647129790207</v>
      </c>
    </row>
    <row r="158" spans="1:6" ht="22.5" thickBot="1">
      <c r="A158" s="73"/>
      <c r="B158" s="73"/>
      <c r="C158" s="3" t="s">
        <v>5</v>
      </c>
      <c r="D158" s="44"/>
      <c r="E158" s="45"/>
      <c r="F158" s="46"/>
    </row>
    <row r="159" spans="1:6" ht="15.75" thickBot="1">
      <c r="A159" s="73"/>
      <c r="B159" s="73"/>
      <c r="C159" s="3" t="s">
        <v>16</v>
      </c>
      <c r="D159" s="47"/>
      <c r="E159" s="45"/>
      <c r="F159" s="46"/>
    </row>
    <row r="160" spans="1:6" ht="15.75" thickBot="1">
      <c r="A160" s="73"/>
      <c r="B160" s="73"/>
      <c r="C160" s="3" t="s">
        <v>17</v>
      </c>
      <c r="D160" s="47"/>
      <c r="E160" s="47"/>
      <c r="F160" s="46"/>
    </row>
    <row r="161" spans="1:6" ht="22.5" thickBot="1">
      <c r="A161" s="73"/>
      <c r="B161" s="73"/>
      <c r="C161" s="3" t="s">
        <v>18</v>
      </c>
      <c r="D161" s="44"/>
      <c r="E161" s="45"/>
      <c r="F161" s="46"/>
    </row>
    <row r="162" spans="1:6" ht="22.5" thickBot="1">
      <c r="A162" s="74"/>
      <c r="B162" s="74"/>
      <c r="C162" s="3" t="s">
        <v>75</v>
      </c>
      <c r="D162" s="47">
        <f>'[1]15_МУН прогр 6мес.2023'!J33</f>
        <v>1055.54096</v>
      </c>
      <c r="E162" s="47">
        <f>'[1]15_МУН прогр 6мес.2023'!K33</f>
        <v>494</v>
      </c>
      <c r="F162" s="46">
        <f>E162/D162</f>
        <v>0.46800647129790207</v>
      </c>
    </row>
    <row r="163" spans="1:6" ht="15.75" customHeight="1" thickBot="1">
      <c r="A163" s="98" t="s">
        <v>57</v>
      </c>
      <c r="B163" s="72" t="s">
        <v>86</v>
      </c>
      <c r="C163" s="7" t="s">
        <v>6</v>
      </c>
      <c r="D163" s="40">
        <f>D164+D165+D166+D167+D168</f>
        <v>2105.26316</v>
      </c>
      <c r="E163" s="40">
        <f>E164+E165+E166+E167+E168</f>
        <v>0</v>
      </c>
      <c r="F163" s="41">
        <f t="shared" ref="F163:F168" si="7">E163/D163</f>
        <v>0</v>
      </c>
    </row>
    <row r="164" spans="1:6" ht="22.5" thickBot="1">
      <c r="A164" s="99"/>
      <c r="B164" s="73"/>
      <c r="C164" s="3" t="s">
        <v>5</v>
      </c>
      <c r="D164" s="44"/>
      <c r="E164" s="45"/>
      <c r="F164" s="46"/>
    </row>
    <row r="165" spans="1:6" ht="15.75" thickBot="1">
      <c r="A165" s="99"/>
      <c r="B165" s="73"/>
      <c r="C165" s="3" t="s">
        <v>16</v>
      </c>
      <c r="D165" s="51">
        <v>2000</v>
      </c>
      <c r="E165" s="51"/>
      <c r="F165" s="46">
        <f t="shared" si="7"/>
        <v>0</v>
      </c>
    </row>
    <row r="166" spans="1:6" ht="15.75" thickBot="1">
      <c r="A166" s="99"/>
      <c r="B166" s="73"/>
      <c r="C166" s="3" t="s">
        <v>17</v>
      </c>
      <c r="D166" s="51"/>
      <c r="E166" s="51"/>
      <c r="F166" s="46"/>
    </row>
    <row r="167" spans="1:6" ht="22.5" thickBot="1">
      <c r="A167" s="99"/>
      <c r="B167" s="73"/>
      <c r="C167" s="3" t="s">
        <v>18</v>
      </c>
      <c r="D167" s="51"/>
      <c r="E167" s="51"/>
      <c r="F167" s="46"/>
    </row>
    <row r="168" spans="1:6" ht="22.5" thickBot="1">
      <c r="A168" s="100"/>
      <c r="B168" s="74"/>
      <c r="C168" s="3" t="s">
        <v>75</v>
      </c>
      <c r="D168" s="51">
        <v>105.26316</v>
      </c>
      <c r="E168" s="51">
        <f>'[1]15_МУН прогр 6мес.2023'!K36</f>
        <v>0</v>
      </c>
      <c r="F168" s="46">
        <f t="shared" si="7"/>
        <v>0</v>
      </c>
    </row>
    <row r="169" spans="1:6" ht="15.75" customHeight="1" thickBot="1">
      <c r="A169" s="98" t="s">
        <v>58</v>
      </c>
      <c r="B169" s="72" t="s">
        <v>147</v>
      </c>
      <c r="C169" s="7" t="s">
        <v>6</v>
      </c>
      <c r="D169" s="63">
        <f>D170+D171+D172+D173+D174</f>
        <v>0</v>
      </c>
      <c r="E169" s="63">
        <f>E170+E171+E172+E173+E174</f>
        <v>0</v>
      </c>
      <c r="F169" s="41">
        <v>0</v>
      </c>
    </row>
    <row r="170" spans="1:6" ht="22.5" thickBot="1">
      <c r="A170" s="99"/>
      <c r="B170" s="73"/>
      <c r="C170" s="3" t="s">
        <v>5</v>
      </c>
      <c r="D170" s="64"/>
      <c r="E170" s="65"/>
      <c r="F170" s="46"/>
    </row>
    <row r="171" spans="1:6" ht="15.75" thickBot="1">
      <c r="A171" s="99"/>
      <c r="B171" s="73"/>
      <c r="C171" s="3" t="s">
        <v>16</v>
      </c>
      <c r="D171" s="66"/>
      <c r="E171" s="66"/>
      <c r="F171" s="46"/>
    </row>
    <row r="172" spans="1:6" ht="15.75" thickBot="1">
      <c r="A172" s="99"/>
      <c r="B172" s="73"/>
      <c r="C172" s="3" t="s">
        <v>17</v>
      </c>
      <c r="D172" s="66"/>
      <c r="E172" s="66"/>
      <c r="F172" s="46"/>
    </row>
    <row r="173" spans="1:6" ht="22.5" thickBot="1">
      <c r="A173" s="99"/>
      <c r="B173" s="73"/>
      <c r="C173" s="3" t="s">
        <v>18</v>
      </c>
      <c r="D173" s="67"/>
      <c r="E173" s="67"/>
      <c r="F173" s="46"/>
    </row>
    <row r="174" spans="1:6" ht="22.5" thickBot="1">
      <c r="A174" s="100"/>
      <c r="B174" s="74"/>
      <c r="C174" s="3" t="s">
        <v>75</v>
      </c>
      <c r="D174" s="66"/>
      <c r="E174" s="66"/>
      <c r="F174" s="46"/>
    </row>
    <row r="175" spans="1:6" ht="15.75" customHeight="1" thickBot="1">
      <c r="A175" s="98" t="s">
        <v>59</v>
      </c>
      <c r="B175" s="72" t="s">
        <v>212</v>
      </c>
      <c r="C175" s="7" t="s">
        <v>6</v>
      </c>
      <c r="D175" s="40">
        <f>D176+D177+D178+D179+D180</f>
        <v>418.11500000000001</v>
      </c>
      <c r="E175" s="40">
        <f>E176+E177+E178+E179+E180</f>
        <v>418.11500000000001</v>
      </c>
      <c r="F175" s="41">
        <f>E175/D175</f>
        <v>1</v>
      </c>
    </row>
    <row r="176" spans="1:6" ht="22.5" thickBot="1">
      <c r="A176" s="99"/>
      <c r="B176" s="73"/>
      <c r="C176" s="3" t="s">
        <v>5</v>
      </c>
      <c r="D176" s="44"/>
      <c r="E176" s="45"/>
      <c r="F176" s="46"/>
    </row>
    <row r="177" spans="1:6" ht="15.75" thickBot="1">
      <c r="A177" s="99"/>
      <c r="B177" s="73"/>
      <c r="C177" s="3" t="s">
        <v>16</v>
      </c>
      <c r="D177" s="51">
        <v>139.54477</v>
      </c>
      <c r="E177" s="51">
        <v>139.54477</v>
      </c>
      <c r="F177" s="46">
        <f>E177/D177</f>
        <v>1</v>
      </c>
    </row>
    <row r="178" spans="1:6" ht="15.75" thickBot="1">
      <c r="A178" s="99"/>
      <c r="B178" s="73"/>
      <c r="C178" s="3" t="s">
        <v>17</v>
      </c>
      <c r="D178" s="51"/>
      <c r="E178" s="51"/>
      <c r="F178" s="46"/>
    </row>
    <row r="179" spans="1:6" ht="22.5" thickBot="1">
      <c r="A179" s="99"/>
      <c r="B179" s="73"/>
      <c r="C179" s="3" t="s">
        <v>18</v>
      </c>
      <c r="D179" s="51"/>
      <c r="E179" s="51"/>
      <c r="F179" s="46"/>
    </row>
    <row r="180" spans="1:6" ht="22.5" thickBot="1">
      <c r="A180" s="100"/>
      <c r="B180" s="74"/>
      <c r="C180" s="3" t="s">
        <v>75</v>
      </c>
      <c r="D180" s="51">
        <v>278.57022999999998</v>
      </c>
      <c r="E180" s="51">
        <v>278.57022999999998</v>
      </c>
      <c r="F180" s="46">
        <f>E180/D180</f>
        <v>1</v>
      </c>
    </row>
    <row r="181" spans="1:6" ht="15.75" customHeight="1" thickBot="1">
      <c r="A181" s="72" t="s">
        <v>60</v>
      </c>
      <c r="B181" s="72" t="s">
        <v>155</v>
      </c>
      <c r="C181" s="7" t="s">
        <v>6</v>
      </c>
      <c r="D181" s="40">
        <f>D182+D183+D184+D185+D186</f>
        <v>0</v>
      </c>
      <c r="E181" s="40">
        <f>E182+E183+E184+E185+E186</f>
        <v>0</v>
      </c>
      <c r="F181" s="41">
        <v>0</v>
      </c>
    </row>
    <row r="182" spans="1:6" ht="22.5" thickBot="1">
      <c r="A182" s="73"/>
      <c r="B182" s="73"/>
      <c r="C182" s="3" t="s">
        <v>5</v>
      </c>
      <c r="D182" s="44"/>
      <c r="E182" s="45"/>
      <c r="F182" s="46"/>
    </row>
    <row r="183" spans="1:6" ht="15.75" thickBot="1">
      <c r="A183" s="73"/>
      <c r="B183" s="73"/>
      <c r="C183" s="3" t="s">
        <v>16</v>
      </c>
      <c r="D183" s="44"/>
      <c r="E183" s="45"/>
      <c r="F183" s="46"/>
    </row>
    <row r="184" spans="1:6" ht="15.75" thickBot="1">
      <c r="A184" s="73"/>
      <c r="B184" s="73"/>
      <c r="C184" s="3" t="s">
        <v>17</v>
      </c>
      <c r="D184" s="44"/>
      <c r="E184" s="45"/>
      <c r="F184" s="46"/>
    </row>
    <row r="185" spans="1:6" ht="22.5" thickBot="1">
      <c r="A185" s="73"/>
      <c r="B185" s="73"/>
      <c r="C185" s="3" t="s">
        <v>18</v>
      </c>
      <c r="D185" s="44"/>
      <c r="E185" s="45"/>
      <c r="F185" s="46"/>
    </row>
    <row r="186" spans="1:6" ht="22.5" thickBot="1">
      <c r="A186" s="74"/>
      <c r="B186" s="74"/>
      <c r="C186" s="3" t="s">
        <v>75</v>
      </c>
      <c r="D186" s="44">
        <f>'[1]15_МУН прогр 6мес.2023'!J37</f>
        <v>0</v>
      </c>
      <c r="E186" s="44">
        <f>'[1]15_МУН прогр 6мес.2023'!K37</f>
        <v>0</v>
      </c>
      <c r="F186" s="46"/>
    </row>
    <row r="187" spans="1:6" ht="15.75" customHeight="1" thickBot="1">
      <c r="A187" s="72" t="s">
        <v>61</v>
      </c>
      <c r="B187" s="72" t="s">
        <v>45</v>
      </c>
      <c r="C187" s="7" t="s">
        <v>6</v>
      </c>
      <c r="D187" s="40">
        <f>D188+D189+D190+D191+D192</f>
        <v>350.5</v>
      </c>
      <c r="E187" s="40">
        <f>E188+E189+E190+E191+E192</f>
        <v>114.16951999999999</v>
      </c>
      <c r="F187" s="41">
        <f>E187/D187</f>
        <v>0.32573329529243933</v>
      </c>
    </row>
    <row r="188" spans="1:6" ht="22.5" thickBot="1">
      <c r="A188" s="73"/>
      <c r="B188" s="73"/>
      <c r="C188" s="3" t="s">
        <v>5</v>
      </c>
      <c r="D188" s="44"/>
      <c r="E188" s="45"/>
      <c r="F188" s="46"/>
    </row>
    <row r="189" spans="1:6" ht="18.75" customHeight="1" thickBot="1">
      <c r="A189" s="73"/>
      <c r="B189" s="73"/>
      <c r="C189" s="3" t="s">
        <v>16</v>
      </c>
      <c r="D189" s="44"/>
      <c r="E189" s="45"/>
      <c r="F189" s="46"/>
    </row>
    <row r="190" spans="1:6" ht="17.25" customHeight="1" thickBot="1">
      <c r="A190" s="73"/>
      <c r="B190" s="73"/>
      <c r="C190" s="3" t="s">
        <v>17</v>
      </c>
      <c r="D190" s="44"/>
      <c r="E190" s="45"/>
      <c r="F190" s="46"/>
    </row>
    <row r="191" spans="1:6" ht="22.5" thickBot="1">
      <c r="A191" s="73"/>
      <c r="B191" s="73"/>
      <c r="C191" s="3" t="s">
        <v>18</v>
      </c>
      <c r="D191" s="44"/>
      <c r="E191" s="45"/>
      <c r="F191" s="46"/>
    </row>
    <row r="192" spans="1:6" ht="22.5" thickBot="1">
      <c r="A192" s="74"/>
      <c r="B192" s="74"/>
      <c r="C192" s="3" t="s">
        <v>75</v>
      </c>
      <c r="D192" s="44">
        <f>'[1]15_МУН прогр 6мес.2023'!J38</f>
        <v>350.5</v>
      </c>
      <c r="E192" s="44">
        <f>'[1]15_МУН прогр 6мес.2023'!K38</f>
        <v>114.16951999999999</v>
      </c>
      <c r="F192" s="46">
        <f>E192/D192</f>
        <v>0.32573329529243933</v>
      </c>
    </row>
    <row r="193" spans="1:6" ht="15.75" customHeight="1" thickBot="1">
      <c r="A193" s="72" t="s">
        <v>62</v>
      </c>
      <c r="B193" s="72" t="s">
        <v>46</v>
      </c>
      <c r="C193" s="7" t="s">
        <v>6</v>
      </c>
      <c r="D193" s="40">
        <f>D194+D195+D196+D197+D198</f>
        <v>20</v>
      </c>
      <c r="E193" s="40">
        <f>E194+E195+E196+E197+E198</f>
        <v>0</v>
      </c>
      <c r="F193" s="41">
        <f>E193/D193</f>
        <v>0</v>
      </c>
    </row>
    <row r="194" spans="1:6" ht="22.5" thickBot="1">
      <c r="A194" s="73"/>
      <c r="B194" s="73"/>
      <c r="C194" s="3" t="s">
        <v>5</v>
      </c>
      <c r="D194" s="44"/>
      <c r="E194" s="45"/>
      <c r="F194" s="46"/>
    </row>
    <row r="195" spans="1:6" ht="15.75" thickBot="1">
      <c r="A195" s="73"/>
      <c r="B195" s="73"/>
      <c r="C195" s="3" t="s">
        <v>16</v>
      </c>
      <c r="D195" s="44"/>
      <c r="E195" s="45"/>
      <c r="F195" s="46"/>
    </row>
    <row r="196" spans="1:6" ht="15.75" thickBot="1">
      <c r="A196" s="73"/>
      <c r="B196" s="73"/>
      <c r="C196" s="3" t="s">
        <v>17</v>
      </c>
      <c r="D196" s="44"/>
      <c r="E196" s="45"/>
      <c r="F196" s="46"/>
    </row>
    <row r="197" spans="1:6" ht="22.5" thickBot="1">
      <c r="A197" s="73"/>
      <c r="B197" s="73"/>
      <c r="C197" s="3" t="s">
        <v>18</v>
      </c>
      <c r="D197" s="44"/>
      <c r="E197" s="45"/>
      <c r="F197" s="46"/>
    </row>
    <row r="198" spans="1:6" ht="22.5" thickBot="1">
      <c r="A198" s="74"/>
      <c r="B198" s="74"/>
      <c r="C198" s="3" t="s">
        <v>75</v>
      </c>
      <c r="D198" s="44">
        <f>'[1]15_МУН прогр 6мес.2023'!J39</f>
        <v>20</v>
      </c>
      <c r="E198" s="44">
        <f>'[1]15_МУН прогр 6мес.2023'!K39</f>
        <v>0</v>
      </c>
      <c r="F198" s="46">
        <f>E198/D198</f>
        <v>0</v>
      </c>
    </row>
    <row r="199" spans="1:6" ht="15.75" customHeight="1" thickBot="1">
      <c r="A199" s="72" t="s">
        <v>63</v>
      </c>
      <c r="B199" s="72" t="s">
        <v>148</v>
      </c>
      <c r="C199" s="7" t="s">
        <v>6</v>
      </c>
      <c r="D199" s="40">
        <f>D200+D201+D202+D203+D204</f>
        <v>1330</v>
      </c>
      <c r="E199" s="40">
        <f>E200+E201+E202+E203+E204</f>
        <v>882.25556000000006</v>
      </c>
      <c r="F199" s="41">
        <f>E199/D199</f>
        <v>0.66335004511278195</v>
      </c>
    </row>
    <row r="200" spans="1:6" ht="22.5" thickBot="1">
      <c r="A200" s="73"/>
      <c r="B200" s="73"/>
      <c r="C200" s="3" t="s">
        <v>5</v>
      </c>
      <c r="D200" s="44"/>
      <c r="E200" s="45"/>
      <c r="F200" s="46"/>
    </row>
    <row r="201" spans="1:6" ht="15.75" thickBot="1">
      <c r="A201" s="73"/>
      <c r="B201" s="73"/>
      <c r="C201" s="3" t="s">
        <v>16</v>
      </c>
      <c r="D201" s="44"/>
      <c r="E201" s="45"/>
      <c r="F201" s="46"/>
    </row>
    <row r="202" spans="1:6" ht="15.75" thickBot="1">
      <c r="A202" s="73"/>
      <c r="B202" s="73"/>
      <c r="C202" s="3" t="s">
        <v>17</v>
      </c>
      <c r="D202" s="44"/>
      <c r="E202" s="45"/>
      <c r="F202" s="46"/>
    </row>
    <row r="203" spans="1:6" ht="22.5" thickBot="1">
      <c r="A203" s="73"/>
      <c r="B203" s="73"/>
      <c r="C203" s="3" t="s">
        <v>18</v>
      </c>
      <c r="D203" s="44"/>
      <c r="E203" s="45"/>
      <c r="F203" s="46"/>
    </row>
    <row r="204" spans="1:6" ht="22.5" thickBot="1">
      <c r="A204" s="74"/>
      <c r="B204" s="74"/>
      <c r="C204" s="3" t="s">
        <v>75</v>
      </c>
      <c r="D204" s="44">
        <f>'[1]15_МУН прогр 6мес.2023'!J40</f>
        <v>1330</v>
      </c>
      <c r="E204" s="44">
        <f>'[1]15_МУН прогр 6мес.2023'!K40</f>
        <v>882.25556000000006</v>
      </c>
      <c r="F204" s="46">
        <f>E204/D204</f>
        <v>0.66335004511278195</v>
      </c>
    </row>
    <row r="205" spans="1:6" ht="15.75" customHeight="1" thickBot="1">
      <c r="A205" s="72" t="s">
        <v>64</v>
      </c>
      <c r="B205" s="72" t="s">
        <v>149</v>
      </c>
      <c r="C205" s="7" t="s">
        <v>6</v>
      </c>
      <c r="D205" s="40">
        <f>D206+D207+D208+D209+D210</f>
        <v>538.09</v>
      </c>
      <c r="E205" s="40">
        <f>E206+E207+E208+E209+E210</f>
        <v>420.13046999999995</v>
      </c>
      <c r="F205" s="41">
        <f>E205/D205</f>
        <v>0.78078104034641027</v>
      </c>
    </row>
    <row r="206" spans="1:6" ht="22.5" thickBot="1">
      <c r="A206" s="73"/>
      <c r="B206" s="73"/>
      <c r="C206" s="3" t="s">
        <v>5</v>
      </c>
      <c r="D206" s="44"/>
      <c r="E206" s="45"/>
      <c r="F206" s="46"/>
    </row>
    <row r="207" spans="1:6" ht="15.75" thickBot="1">
      <c r="A207" s="73"/>
      <c r="B207" s="73"/>
      <c r="C207" s="3" t="s">
        <v>16</v>
      </c>
      <c r="D207" s="44"/>
      <c r="E207" s="45"/>
      <c r="F207" s="46"/>
    </row>
    <row r="208" spans="1:6" ht="15.75" thickBot="1">
      <c r="A208" s="73"/>
      <c r="B208" s="73"/>
      <c r="C208" s="3" t="s">
        <v>17</v>
      </c>
      <c r="D208" s="44"/>
      <c r="E208" s="45"/>
      <c r="F208" s="46"/>
    </row>
    <row r="209" spans="1:6" ht="22.5" thickBot="1">
      <c r="A209" s="73"/>
      <c r="B209" s="73"/>
      <c r="C209" s="3" t="s">
        <v>18</v>
      </c>
      <c r="D209" s="44"/>
      <c r="E209" s="45"/>
      <c r="F209" s="46"/>
    </row>
    <row r="210" spans="1:6" ht="22.5" thickBot="1">
      <c r="A210" s="74"/>
      <c r="B210" s="74"/>
      <c r="C210" s="3" t="s">
        <v>75</v>
      </c>
      <c r="D210" s="44">
        <f>'[1]15_МУН прогр 6мес.2023'!J41</f>
        <v>538.09</v>
      </c>
      <c r="E210" s="44">
        <f>'[1]15_МУН прогр 6мес.2023'!K41</f>
        <v>420.13046999999995</v>
      </c>
      <c r="F210" s="46">
        <f>E210/D210</f>
        <v>0.78078104034641027</v>
      </c>
    </row>
    <row r="211" spans="1:6" ht="15.75" customHeight="1" thickBot="1">
      <c r="A211" s="72" t="s">
        <v>65</v>
      </c>
      <c r="B211" s="72" t="s">
        <v>82</v>
      </c>
      <c r="C211" s="7" t="s">
        <v>6</v>
      </c>
      <c r="D211" s="40">
        <f>D212+D213+D214+D215+D216</f>
        <v>3450</v>
      </c>
      <c r="E211" s="40">
        <f>E212+E213+E214+E215+E216</f>
        <v>1940.02323</v>
      </c>
      <c r="F211" s="41">
        <f>E211/D211</f>
        <v>0.5623255739130435</v>
      </c>
    </row>
    <row r="212" spans="1:6" ht="22.5" thickBot="1">
      <c r="A212" s="73"/>
      <c r="B212" s="73"/>
      <c r="C212" s="3" t="s">
        <v>5</v>
      </c>
      <c r="D212" s="44"/>
      <c r="E212" s="45"/>
      <c r="F212" s="46"/>
    </row>
    <row r="213" spans="1:6" ht="15.75" thickBot="1">
      <c r="A213" s="73"/>
      <c r="B213" s="73"/>
      <c r="C213" s="3" t="s">
        <v>16</v>
      </c>
      <c r="D213" s="44"/>
      <c r="E213" s="45"/>
      <c r="F213" s="46"/>
    </row>
    <row r="214" spans="1:6" ht="15.75" thickBot="1">
      <c r="A214" s="73"/>
      <c r="B214" s="73"/>
      <c r="C214" s="3" t="s">
        <v>17</v>
      </c>
      <c r="D214" s="44"/>
      <c r="E214" s="45"/>
      <c r="F214" s="46"/>
    </row>
    <row r="215" spans="1:6" ht="22.5" thickBot="1">
      <c r="A215" s="73"/>
      <c r="B215" s="73"/>
      <c r="C215" s="3" t="s">
        <v>18</v>
      </c>
      <c r="D215" s="44"/>
      <c r="E215" s="45"/>
      <c r="F215" s="46"/>
    </row>
    <row r="216" spans="1:6" ht="22.5" thickBot="1">
      <c r="A216" s="74"/>
      <c r="B216" s="74"/>
      <c r="C216" s="3" t="s">
        <v>75</v>
      </c>
      <c r="D216" s="44">
        <f>'[1]15_МУН прогр 6мес.2023'!J42</f>
        <v>3450</v>
      </c>
      <c r="E216" s="44">
        <f>'[1]15_МУН прогр 6мес.2023'!K42</f>
        <v>1940.02323</v>
      </c>
      <c r="F216" s="46">
        <f>E216/D216</f>
        <v>0.5623255739130435</v>
      </c>
    </row>
    <row r="217" spans="1:6" ht="15.75" customHeight="1" thickBot="1">
      <c r="A217" s="72" t="s">
        <v>66</v>
      </c>
      <c r="B217" s="72" t="s">
        <v>76</v>
      </c>
      <c r="C217" s="7" t="s">
        <v>6</v>
      </c>
      <c r="D217" s="40">
        <f>D218+D219+D220+D221+D222</f>
        <v>400</v>
      </c>
      <c r="E217" s="40">
        <f>E218+E219+E220+E221+E222</f>
        <v>215.554</v>
      </c>
      <c r="F217" s="41">
        <f>E217/D217</f>
        <v>0.53888500000000006</v>
      </c>
    </row>
    <row r="218" spans="1:6" ht="22.5" thickBot="1">
      <c r="A218" s="73"/>
      <c r="B218" s="73"/>
      <c r="C218" s="3" t="s">
        <v>5</v>
      </c>
      <c r="D218" s="44"/>
      <c r="E218" s="45"/>
      <c r="F218" s="46"/>
    </row>
    <row r="219" spans="1:6" ht="15.75" thickBot="1">
      <c r="A219" s="73"/>
      <c r="B219" s="73"/>
      <c r="C219" s="3" t="s">
        <v>16</v>
      </c>
      <c r="D219" s="44"/>
      <c r="E219" s="45"/>
      <c r="F219" s="46"/>
    </row>
    <row r="220" spans="1:6" ht="15.75" thickBot="1">
      <c r="A220" s="73"/>
      <c r="B220" s="73"/>
      <c r="C220" s="3" t="s">
        <v>17</v>
      </c>
      <c r="D220" s="44"/>
      <c r="E220" s="45"/>
      <c r="F220" s="46"/>
    </row>
    <row r="221" spans="1:6" ht="22.5" thickBot="1">
      <c r="A221" s="73"/>
      <c r="B221" s="73"/>
      <c r="C221" s="3" t="s">
        <v>18</v>
      </c>
      <c r="D221" s="44"/>
      <c r="E221" s="45"/>
      <c r="F221" s="46"/>
    </row>
    <row r="222" spans="1:6" ht="22.5" thickBot="1">
      <c r="A222" s="74"/>
      <c r="B222" s="74"/>
      <c r="C222" s="3" t="s">
        <v>75</v>
      </c>
      <c r="D222" s="44">
        <f>'[1]15_МУН прогр 6мес.2023'!J43</f>
        <v>400</v>
      </c>
      <c r="E222" s="44">
        <f>'[1]15_МУН прогр 6мес.2023'!K43</f>
        <v>215.554</v>
      </c>
      <c r="F222" s="46">
        <f>E222/D222</f>
        <v>0.53888500000000006</v>
      </c>
    </row>
    <row r="223" spans="1:6" ht="15.75" customHeight="1" thickBot="1">
      <c r="A223" s="72" t="s">
        <v>67</v>
      </c>
      <c r="B223" s="72" t="s">
        <v>47</v>
      </c>
      <c r="C223" s="7" t="s">
        <v>6</v>
      </c>
      <c r="D223" s="40">
        <f>D224+D225+D226+D227+D228</f>
        <v>655</v>
      </c>
      <c r="E223" s="40">
        <f>E224+E225+E226+E227+E228</f>
        <v>508.01128999999997</v>
      </c>
      <c r="F223" s="41">
        <f>E223/D223</f>
        <v>0.77558975572519084</v>
      </c>
    </row>
    <row r="224" spans="1:6" ht="22.5" thickBot="1">
      <c r="A224" s="73"/>
      <c r="B224" s="73"/>
      <c r="C224" s="3" t="s">
        <v>5</v>
      </c>
      <c r="D224" s="44"/>
      <c r="E224" s="45"/>
      <c r="F224" s="46"/>
    </row>
    <row r="225" spans="1:6" ht="15.75" thickBot="1">
      <c r="A225" s="73"/>
      <c r="B225" s="73"/>
      <c r="C225" s="3" t="s">
        <v>16</v>
      </c>
      <c r="D225" s="44"/>
      <c r="E225" s="45"/>
      <c r="F225" s="46"/>
    </row>
    <row r="226" spans="1:6" ht="15.75" thickBot="1">
      <c r="A226" s="73"/>
      <c r="B226" s="73"/>
      <c r="C226" s="3" t="s">
        <v>17</v>
      </c>
      <c r="D226" s="44"/>
      <c r="E226" s="45"/>
      <c r="F226" s="46"/>
    </row>
    <row r="227" spans="1:6" ht="22.5" thickBot="1">
      <c r="A227" s="73"/>
      <c r="B227" s="73"/>
      <c r="C227" s="3" t="s">
        <v>18</v>
      </c>
      <c r="D227" s="44"/>
      <c r="E227" s="45"/>
      <c r="F227" s="46"/>
    </row>
    <row r="228" spans="1:6" ht="22.5" thickBot="1">
      <c r="A228" s="74"/>
      <c r="B228" s="74"/>
      <c r="C228" s="3" t="s">
        <v>75</v>
      </c>
      <c r="D228" s="44">
        <f>'[1]15_МУН прогр 6мес.2023'!J44</f>
        <v>655</v>
      </c>
      <c r="E228" s="44">
        <f>'[1]15_МУН прогр 6мес.2023'!K44</f>
        <v>508.01128999999997</v>
      </c>
      <c r="F228" s="46">
        <f>E228/D228</f>
        <v>0.77558975572519084</v>
      </c>
    </row>
    <row r="229" spans="1:6" ht="15.75" customHeight="1" thickBot="1">
      <c r="A229" s="72" t="s">
        <v>77</v>
      </c>
      <c r="B229" s="72" t="s">
        <v>83</v>
      </c>
      <c r="C229" s="7" t="s">
        <v>6</v>
      </c>
      <c r="D229" s="40">
        <f>D230+D231+D232+D233+D234</f>
        <v>5978.8197199999995</v>
      </c>
      <c r="E229" s="40">
        <f>E230+E231+E232+E233+E234</f>
        <v>4132.9345499999999</v>
      </c>
      <c r="F229" s="41">
        <f>E229/D229</f>
        <v>0.69126261428735647</v>
      </c>
    </row>
    <row r="230" spans="1:6" ht="22.5" thickBot="1">
      <c r="A230" s="73"/>
      <c r="B230" s="73"/>
      <c r="C230" s="3" t="s">
        <v>5</v>
      </c>
      <c r="D230" s="44"/>
      <c r="E230" s="45"/>
      <c r="F230" s="46"/>
    </row>
    <row r="231" spans="1:6" ht="15.75" thickBot="1">
      <c r="A231" s="73"/>
      <c r="B231" s="73"/>
      <c r="C231" s="3" t="s">
        <v>16</v>
      </c>
      <c r="D231" s="44"/>
      <c r="E231" s="45"/>
      <c r="F231" s="46"/>
    </row>
    <row r="232" spans="1:6" ht="15.75" thickBot="1">
      <c r="A232" s="73"/>
      <c r="B232" s="73"/>
      <c r="C232" s="3" t="s">
        <v>17</v>
      </c>
      <c r="D232" s="44"/>
      <c r="E232" s="45"/>
      <c r="F232" s="46"/>
    </row>
    <row r="233" spans="1:6" ht="22.5" thickBot="1">
      <c r="A233" s="73"/>
      <c r="B233" s="73"/>
      <c r="C233" s="3" t="s">
        <v>18</v>
      </c>
      <c r="D233" s="44"/>
      <c r="E233" s="45"/>
      <c r="F233" s="46"/>
    </row>
    <row r="234" spans="1:6" ht="22.5" thickBot="1">
      <c r="A234" s="74"/>
      <c r="B234" s="74"/>
      <c r="C234" s="3" t="s">
        <v>75</v>
      </c>
      <c r="D234" s="44">
        <f>'[1]15_МУН прогр 6мес.2023'!J45</f>
        <v>5978.8197199999995</v>
      </c>
      <c r="E234" s="44">
        <f>'[1]15_МУН прогр 6мес.2023'!K45</f>
        <v>4132.9345499999999</v>
      </c>
      <c r="F234" s="46">
        <f>E234/D234</f>
        <v>0.69126261428735647</v>
      </c>
    </row>
    <row r="235" spans="1:6" ht="15.75" customHeight="1" thickBot="1">
      <c r="A235" s="72" t="s">
        <v>92</v>
      </c>
      <c r="B235" s="72" t="s">
        <v>128</v>
      </c>
      <c r="C235" s="7" t="s">
        <v>6</v>
      </c>
      <c r="D235" s="40">
        <f>D236+D237+D238+D239+D240</f>
        <v>637.17303000000004</v>
      </c>
      <c r="E235" s="40">
        <f>E236+E237+E238+E239+E240</f>
        <v>261</v>
      </c>
      <c r="F235" s="41">
        <f>E235/D235</f>
        <v>0.40962185734697526</v>
      </c>
    </row>
    <row r="236" spans="1:6" ht="22.5" thickBot="1">
      <c r="A236" s="73"/>
      <c r="B236" s="73"/>
      <c r="C236" s="3" t="s">
        <v>5</v>
      </c>
      <c r="D236" s="44"/>
      <c r="E236" s="45"/>
      <c r="F236" s="46"/>
    </row>
    <row r="237" spans="1:6" ht="15.75" thickBot="1">
      <c r="A237" s="73"/>
      <c r="B237" s="73"/>
      <c r="C237" s="3" t="s">
        <v>16</v>
      </c>
      <c r="D237" s="44"/>
      <c r="E237" s="45"/>
      <c r="F237" s="46"/>
    </row>
    <row r="238" spans="1:6" ht="15.75" thickBot="1">
      <c r="A238" s="73"/>
      <c r="B238" s="73"/>
      <c r="C238" s="3" t="s">
        <v>17</v>
      </c>
      <c r="D238" s="44"/>
      <c r="E238" s="45"/>
      <c r="F238" s="46"/>
    </row>
    <row r="239" spans="1:6" ht="22.5" thickBot="1">
      <c r="A239" s="73"/>
      <c r="B239" s="73"/>
      <c r="C239" s="3" t="s">
        <v>18</v>
      </c>
      <c r="D239" s="44"/>
      <c r="E239" s="45"/>
      <c r="F239" s="46"/>
    </row>
    <row r="240" spans="1:6" ht="22.5" thickBot="1">
      <c r="A240" s="74"/>
      <c r="B240" s="74"/>
      <c r="C240" s="3" t="s">
        <v>75</v>
      </c>
      <c r="D240" s="44">
        <f>'[1]15_МУН прогр 6мес.2023'!J46</f>
        <v>637.17303000000004</v>
      </c>
      <c r="E240" s="44">
        <f>'[1]15_МУН прогр 6мес.2023'!K46</f>
        <v>261</v>
      </c>
      <c r="F240" s="46">
        <f>E240/D240</f>
        <v>0.40962185734697526</v>
      </c>
    </row>
    <row r="241" spans="1:6" ht="15.75" customHeight="1" thickBot="1">
      <c r="A241" s="72" t="s">
        <v>93</v>
      </c>
      <c r="B241" s="72" t="s">
        <v>84</v>
      </c>
      <c r="C241" s="7" t="s">
        <v>6</v>
      </c>
      <c r="D241" s="40">
        <f>D242+D243+D244+D245+D246</f>
        <v>400</v>
      </c>
      <c r="E241" s="40">
        <f>E242+E243+E244+E245+E246</f>
        <v>197.62705</v>
      </c>
      <c r="F241" s="41">
        <f>E241/D241</f>
        <v>0.49406762500000001</v>
      </c>
    </row>
    <row r="242" spans="1:6" ht="22.5" thickBot="1">
      <c r="A242" s="73"/>
      <c r="B242" s="73"/>
      <c r="C242" s="3" t="s">
        <v>5</v>
      </c>
      <c r="D242" s="44"/>
      <c r="E242" s="45"/>
      <c r="F242" s="46"/>
    </row>
    <row r="243" spans="1:6" ht="15.75" thickBot="1">
      <c r="A243" s="73"/>
      <c r="B243" s="73"/>
      <c r="C243" s="3" t="s">
        <v>16</v>
      </c>
      <c r="D243" s="44"/>
      <c r="E243" s="45"/>
      <c r="F243" s="46"/>
    </row>
    <row r="244" spans="1:6" ht="15.75" thickBot="1">
      <c r="A244" s="73"/>
      <c r="B244" s="73"/>
      <c r="C244" s="3" t="s">
        <v>17</v>
      </c>
      <c r="D244" s="44"/>
      <c r="E244" s="45"/>
      <c r="F244" s="46"/>
    </row>
    <row r="245" spans="1:6" ht="22.5" thickBot="1">
      <c r="A245" s="73"/>
      <c r="B245" s="73"/>
      <c r="C245" s="3" t="s">
        <v>18</v>
      </c>
      <c r="D245" s="44"/>
      <c r="E245" s="45"/>
      <c r="F245" s="46"/>
    </row>
    <row r="246" spans="1:6" ht="22.5" thickBot="1">
      <c r="A246" s="74"/>
      <c r="B246" s="74"/>
      <c r="C246" s="3" t="s">
        <v>75</v>
      </c>
      <c r="D246" s="44">
        <f>'[1]15_МУН прогр 6мес.2023'!J47</f>
        <v>400</v>
      </c>
      <c r="E246" s="44">
        <f>'[1]15_МУН прогр 6мес.2023'!K47</f>
        <v>197.62705</v>
      </c>
      <c r="F246" s="46">
        <f>E246/D246</f>
        <v>0.49406762500000001</v>
      </c>
    </row>
    <row r="247" spans="1:6" ht="15.75" customHeight="1" thickBot="1">
      <c r="A247" s="98" t="s">
        <v>94</v>
      </c>
      <c r="B247" s="72" t="s">
        <v>85</v>
      </c>
      <c r="C247" s="7" t="s">
        <v>6</v>
      </c>
      <c r="D247" s="40">
        <f>D248+D249+D250+D251+D252</f>
        <v>266.23500000000001</v>
      </c>
      <c r="E247" s="40">
        <f>E248+E249+E250+E251+E252</f>
        <v>266.23500000000001</v>
      </c>
      <c r="F247" s="41">
        <f>E247/D247</f>
        <v>1</v>
      </c>
    </row>
    <row r="248" spans="1:6" ht="22.5" thickBot="1">
      <c r="A248" s="99"/>
      <c r="B248" s="73"/>
      <c r="C248" s="3" t="s">
        <v>5</v>
      </c>
      <c r="D248" s="44"/>
      <c r="E248" s="45"/>
      <c r="F248" s="46"/>
    </row>
    <row r="249" spans="1:6" ht="15.75" thickBot="1">
      <c r="A249" s="99"/>
      <c r="B249" s="73"/>
      <c r="C249" s="3" t="s">
        <v>16</v>
      </c>
      <c r="D249" s="47">
        <v>88.855230000000006</v>
      </c>
      <c r="E249" s="47">
        <v>88.855230000000006</v>
      </c>
      <c r="F249" s="46">
        <f>E249/D249</f>
        <v>1</v>
      </c>
    </row>
    <row r="250" spans="1:6" ht="15.75" thickBot="1">
      <c r="A250" s="99"/>
      <c r="B250" s="73"/>
      <c r="C250" s="3" t="s">
        <v>17</v>
      </c>
      <c r="D250" s="47"/>
      <c r="E250" s="47"/>
      <c r="F250" s="46"/>
    </row>
    <row r="251" spans="1:6" ht="22.5" thickBot="1">
      <c r="A251" s="99"/>
      <c r="B251" s="73"/>
      <c r="C251" s="3" t="s">
        <v>18</v>
      </c>
      <c r="D251" s="47"/>
      <c r="E251" s="47"/>
      <c r="F251" s="46"/>
    </row>
    <row r="252" spans="1:6" ht="22.5" thickBot="1">
      <c r="A252" s="100"/>
      <c r="B252" s="74"/>
      <c r="C252" s="3" t="s">
        <v>75</v>
      </c>
      <c r="D252" s="47">
        <v>177.37977000000001</v>
      </c>
      <c r="E252" s="47">
        <v>177.37977000000001</v>
      </c>
      <c r="F252" s="46">
        <f>E252/D252</f>
        <v>1</v>
      </c>
    </row>
    <row r="253" spans="1:6" ht="15.75" customHeight="1" thickBot="1">
      <c r="A253" s="98" t="s">
        <v>156</v>
      </c>
      <c r="B253" s="72" t="s">
        <v>213</v>
      </c>
      <c r="C253" s="7" t="s">
        <v>6</v>
      </c>
      <c r="D253" s="40">
        <f>D254+D255+D256+D257+D258</f>
        <v>1154.2860000000001</v>
      </c>
      <c r="E253" s="40">
        <f>E254+E255+E256+E257+E258</f>
        <v>1154.2860000000001</v>
      </c>
      <c r="F253" s="68">
        <f>E253/D253</f>
        <v>1</v>
      </c>
    </row>
    <row r="254" spans="1:6" ht="22.5" thickBot="1">
      <c r="A254" s="99"/>
      <c r="B254" s="73"/>
      <c r="C254" s="3" t="s">
        <v>5</v>
      </c>
      <c r="D254" s="44"/>
      <c r="E254" s="45"/>
      <c r="F254" s="69"/>
    </row>
    <row r="255" spans="1:6" ht="15.75" thickBot="1">
      <c r="A255" s="99"/>
      <c r="B255" s="73"/>
      <c r="C255" s="3" t="s">
        <v>16</v>
      </c>
      <c r="D255" s="47">
        <f>545.08987+505.31013</f>
        <v>1050.4000000000001</v>
      </c>
      <c r="E255" s="47">
        <f>545.08987+505.31013</f>
        <v>1050.4000000000001</v>
      </c>
      <c r="F255" s="69">
        <f>E255/D255</f>
        <v>1</v>
      </c>
    </row>
    <row r="256" spans="1:6" ht="15.75" thickBot="1">
      <c r="A256" s="99"/>
      <c r="B256" s="73"/>
      <c r="C256" s="3" t="s">
        <v>17</v>
      </c>
      <c r="D256" s="47"/>
      <c r="E256" s="47"/>
      <c r="F256" s="69"/>
    </row>
    <row r="257" spans="1:6" ht="22.5" thickBot="1">
      <c r="A257" s="99"/>
      <c r="B257" s="73"/>
      <c r="C257" s="3" t="s">
        <v>18</v>
      </c>
      <c r="D257" s="47"/>
      <c r="E257" s="47"/>
      <c r="F257" s="69"/>
    </row>
    <row r="258" spans="1:6" ht="22.5" thickBot="1">
      <c r="A258" s="100"/>
      <c r="B258" s="74"/>
      <c r="C258" s="3" t="s">
        <v>75</v>
      </c>
      <c r="D258" s="47">
        <f>53.91013+49.97587</f>
        <v>103.886</v>
      </c>
      <c r="E258" s="47">
        <f>53.91013+49.97587</f>
        <v>103.886</v>
      </c>
      <c r="F258" s="69">
        <f>E258/D258</f>
        <v>1</v>
      </c>
    </row>
    <row r="259" spans="1:6" ht="15.75" customHeight="1" thickBot="1">
      <c r="A259" s="72" t="s">
        <v>157</v>
      </c>
      <c r="B259" s="72" t="s">
        <v>86</v>
      </c>
      <c r="C259" s="7" t="s">
        <v>6</v>
      </c>
      <c r="D259" s="40">
        <f>D260+D261+D262+D263+D264</f>
        <v>0</v>
      </c>
      <c r="E259" s="40">
        <f>E260+E261+E262+E263+E264</f>
        <v>0</v>
      </c>
      <c r="F259" s="40"/>
    </row>
    <row r="260" spans="1:6" ht="22.5" thickBot="1">
      <c r="A260" s="73"/>
      <c r="B260" s="73"/>
      <c r="C260" s="3" t="s">
        <v>5</v>
      </c>
      <c r="D260" s="44"/>
      <c r="E260" s="45"/>
      <c r="F260" s="46" t="s">
        <v>158</v>
      </c>
    </row>
    <row r="261" spans="1:6" ht="15.75" thickBot="1">
      <c r="A261" s="73"/>
      <c r="B261" s="73"/>
      <c r="C261" s="3" t="s">
        <v>16</v>
      </c>
      <c r="D261" s="44"/>
      <c r="E261" s="44"/>
      <c r="F261" s="46"/>
    </row>
    <row r="262" spans="1:6" ht="15.75" thickBot="1">
      <c r="A262" s="73"/>
      <c r="B262" s="73"/>
      <c r="C262" s="3" t="s">
        <v>17</v>
      </c>
      <c r="D262" s="44"/>
      <c r="E262" s="45"/>
      <c r="F262" s="46"/>
    </row>
    <row r="263" spans="1:6" ht="22.5" thickBot="1">
      <c r="A263" s="73"/>
      <c r="B263" s="73"/>
      <c r="C263" s="3" t="s">
        <v>18</v>
      </c>
      <c r="D263" s="44"/>
      <c r="E263" s="45"/>
      <c r="F263" s="46"/>
    </row>
    <row r="264" spans="1:6" ht="22.5" thickBot="1">
      <c r="A264" s="74"/>
      <c r="B264" s="74"/>
      <c r="C264" s="3" t="s">
        <v>75</v>
      </c>
      <c r="D264" s="44"/>
      <c r="E264" s="44"/>
      <c r="F264" s="46"/>
    </row>
    <row r="265" spans="1:6" ht="15.75" customHeight="1" thickBot="1">
      <c r="A265" s="95" t="s">
        <v>3</v>
      </c>
      <c r="B265" s="95" t="s">
        <v>48</v>
      </c>
      <c r="C265" s="10" t="s">
        <v>6</v>
      </c>
      <c r="D265" s="55">
        <f>D266+D267+D268+D269+D270</f>
        <v>16605.90755</v>
      </c>
      <c r="E265" s="56">
        <f>E266+E267+E268+E269+E270</f>
        <v>13367.325000000001</v>
      </c>
      <c r="F265" s="57">
        <f>E265/D265</f>
        <v>0.80497407080891525</v>
      </c>
    </row>
    <row r="266" spans="1:6" ht="22.5" thickBot="1">
      <c r="A266" s="96"/>
      <c r="B266" s="96"/>
      <c r="C266" s="8" t="s">
        <v>5</v>
      </c>
      <c r="D266" s="58">
        <f>D272+D278+D284+D290+D296+D302+D308+D314</f>
        <v>0</v>
      </c>
      <c r="E266" s="58">
        <f>E272+E278+E284+E290+E296+E302+E308+E314</f>
        <v>0</v>
      </c>
      <c r="F266" s="60">
        <v>0</v>
      </c>
    </row>
    <row r="267" spans="1:6" ht="15.75" thickBot="1">
      <c r="A267" s="96"/>
      <c r="B267" s="96"/>
      <c r="C267" s="8" t="s">
        <v>16</v>
      </c>
      <c r="D267" s="58">
        <f t="shared" ref="D267:E270" si="8">D273+D279+D285+D291+D297+D303+D309+D315</f>
        <v>2568.6</v>
      </c>
      <c r="E267" s="58">
        <f t="shared" si="8"/>
        <v>1898.8219999999999</v>
      </c>
      <c r="F267" s="60">
        <f>E267/D267</f>
        <v>0.73924394611850808</v>
      </c>
    </row>
    <row r="268" spans="1:6" ht="15.75" thickBot="1">
      <c r="A268" s="96"/>
      <c r="B268" s="96"/>
      <c r="C268" s="8" t="s">
        <v>17</v>
      </c>
      <c r="D268" s="58">
        <f t="shared" si="8"/>
        <v>0</v>
      </c>
      <c r="E268" s="58">
        <f t="shared" si="8"/>
        <v>0</v>
      </c>
      <c r="F268" s="60">
        <v>0</v>
      </c>
    </row>
    <row r="269" spans="1:6" ht="22.5" thickBot="1">
      <c r="A269" s="96"/>
      <c r="B269" s="96"/>
      <c r="C269" s="8" t="s">
        <v>18</v>
      </c>
      <c r="D269" s="58">
        <f t="shared" si="8"/>
        <v>0</v>
      </c>
      <c r="E269" s="58">
        <f t="shared" si="8"/>
        <v>0</v>
      </c>
      <c r="F269" s="60">
        <v>0</v>
      </c>
    </row>
    <row r="270" spans="1:6" ht="22.5" thickBot="1">
      <c r="A270" s="97"/>
      <c r="B270" s="97"/>
      <c r="C270" s="9" t="s">
        <v>75</v>
      </c>
      <c r="D270" s="58">
        <f t="shared" si="8"/>
        <v>14037.307550000001</v>
      </c>
      <c r="E270" s="58">
        <f t="shared" si="8"/>
        <v>11468.503000000001</v>
      </c>
      <c r="F270" s="60">
        <f>E270/D270</f>
        <v>0.81700161937393756</v>
      </c>
    </row>
    <row r="271" spans="1:6" ht="15.75" customHeight="1" thickBot="1">
      <c r="A271" s="72" t="s">
        <v>68</v>
      </c>
      <c r="B271" s="72" t="s">
        <v>49</v>
      </c>
      <c r="C271" s="7" t="s">
        <v>6</v>
      </c>
      <c r="D271" s="40">
        <f>D272+D273+D274+D275+D276</f>
        <v>9600</v>
      </c>
      <c r="E271" s="62">
        <f>E272+E273+E274+E275+E276</f>
        <v>8424.7000000000007</v>
      </c>
      <c r="F271" s="41">
        <f>E271/D271</f>
        <v>0.8775729166666667</v>
      </c>
    </row>
    <row r="272" spans="1:6" ht="22.5" thickBot="1">
      <c r="A272" s="73"/>
      <c r="B272" s="73"/>
      <c r="C272" s="3" t="s">
        <v>5</v>
      </c>
      <c r="D272" s="44"/>
      <c r="E272" s="45"/>
      <c r="F272" s="46"/>
    </row>
    <row r="273" spans="1:6" ht="15.75" thickBot="1">
      <c r="A273" s="73"/>
      <c r="B273" s="73"/>
      <c r="C273" s="3" t="s">
        <v>16</v>
      </c>
      <c r="D273" s="44"/>
      <c r="E273" s="45"/>
      <c r="F273" s="46"/>
    </row>
    <row r="274" spans="1:6" ht="15.75" thickBot="1">
      <c r="A274" s="73"/>
      <c r="B274" s="73"/>
      <c r="C274" s="3" t="s">
        <v>17</v>
      </c>
      <c r="D274" s="44"/>
      <c r="E274" s="45"/>
      <c r="F274" s="46"/>
    </row>
    <row r="275" spans="1:6" ht="22.5" thickBot="1">
      <c r="A275" s="73"/>
      <c r="B275" s="73"/>
      <c r="C275" s="3" t="s">
        <v>18</v>
      </c>
      <c r="D275" s="44"/>
      <c r="E275" s="45"/>
      <c r="F275" s="46"/>
    </row>
    <row r="276" spans="1:6" ht="22.5" thickBot="1">
      <c r="A276" s="74"/>
      <c r="B276" s="74"/>
      <c r="C276" s="3" t="s">
        <v>75</v>
      </c>
      <c r="D276" s="44">
        <f>'[1]15_МУН прогр 6мес.2023'!J52</f>
        <v>9600</v>
      </c>
      <c r="E276" s="44">
        <f>'[1]15_МУН прогр 6мес.2023'!K52</f>
        <v>8424.7000000000007</v>
      </c>
      <c r="F276" s="46">
        <f>E276/D276</f>
        <v>0.8775729166666667</v>
      </c>
    </row>
    <row r="277" spans="1:6" ht="15.75" customHeight="1" thickBot="1">
      <c r="A277" s="72" t="s">
        <v>69</v>
      </c>
      <c r="B277" s="72" t="s">
        <v>50</v>
      </c>
      <c r="C277" s="7" t="s">
        <v>6</v>
      </c>
      <c r="D277" s="40">
        <f>D278+D279+D280+D281+D282</f>
        <v>732.68855000000008</v>
      </c>
      <c r="E277" s="62">
        <f>E278+E279+E280+E281+E282</f>
        <v>186.98099999999999</v>
      </c>
      <c r="F277" s="41"/>
    </row>
    <row r="278" spans="1:6" ht="22.5" thickBot="1">
      <c r="A278" s="73"/>
      <c r="B278" s="73"/>
      <c r="C278" s="3" t="s">
        <v>5</v>
      </c>
      <c r="D278" s="44"/>
      <c r="E278" s="45"/>
      <c r="F278" s="46"/>
    </row>
    <row r="279" spans="1:6" ht="15.75" thickBot="1">
      <c r="A279" s="73"/>
      <c r="B279" s="73"/>
      <c r="C279" s="3" t="s">
        <v>16</v>
      </c>
      <c r="D279" s="44"/>
      <c r="E279" s="45"/>
      <c r="F279" s="46"/>
    </row>
    <row r="280" spans="1:6" ht="15.75" thickBot="1">
      <c r="A280" s="73"/>
      <c r="B280" s="73"/>
      <c r="C280" s="3" t="s">
        <v>17</v>
      </c>
      <c r="D280" s="44"/>
      <c r="E280" s="45"/>
      <c r="F280" s="46"/>
    </row>
    <row r="281" spans="1:6" ht="22.5" thickBot="1">
      <c r="A281" s="73"/>
      <c r="B281" s="73"/>
      <c r="C281" s="3" t="s">
        <v>18</v>
      </c>
      <c r="D281" s="44"/>
      <c r="E281" s="45"/>
      <c r="F281" s="46"/>
    </row>
    <row r="282" spans="1:6" ht="22.5" thickBot="1">
      <c r="A282" s="74"/>
      <c r="B282" s="74"/>
      <c r="C282" s="3" t="s">
        <v>75</v>
      </c>
      <c r="D282" s="44">
        <f>'[1]15_МУН прогр 6мес.2023'!J53</f>
        <v>732.68855000000008</v>
      </c>
      <c r="E282" s="44">
        <f>'[1]15_МУН прогр 6мес.2023'!K53</f>
        <v>186.98099999999999</v>
      </c>
      <c r="F282" s="46"/>
    </row>
    <row r="283" spans="1:6" ht="15.75" customHeight="1" thickBot="1">
      <c r="A283" s="72" t="s">
        <v>70</v>
      </c>
      <c r="B283" s="72" t="s">
        <v>51</v>
      </c>
      <c r="C283" s="7" t="s">
        <v>6</v>
      </c>
      <c r="D283" s="40">
        <f>D284+D285+D286+D287+D288</f>
        <v>750</v>
      </c>
      <c r="E283" s="62">
        <f>E284+E285+E286+E287+E288</f>
        <v>647.5</v>
      </c>
      <c r="F283" s="41">
        <f>E283/D283</f>
        <v>0.86333333333333329</v>
      </c>
    </row>
    <row r="284" spans="1:6" ht="22.5" thickBot="1">
      <c r="A284" s="73"/>
      <c r="B284" s="73"/>
      <c r="C284" s="3" t="s">
        <v>5</v>
      </c>
      <c r="D284" s="44"/>
      <c r="E284" s="45"/>
      <c r="F284" s="46"/>
    </row>
    <row r="285" spans="1:6" ht="15.75" thickBot="1">
      <c r="A285" s="73"/>
      <c r="B285" s="73"/>
      <c r="C285" s="3" t="s">
        <v>16</v>
      </c>
      <c r="D285" s="44"/>
      <c r="E285" s="45"/>
      <c r="F285" s="46"/>
    </row>
    <row r="286" spans="1:6" ht="15.75" thickBot="1">
      <c r="A286" s="73"/>
      <c r="B286" s="73"/>
      <c r="C286" s="3" t="s">
        <v>17</v>
      </c>
      <c r="D286" s="44"/>
      <c r="E286" s="45"/>
      <c r="F286" s="46"/>
    </row>
    <row r="287" spans="1:6" ht="22.5" thickBot="1">
      <c r="A287" s="73"/>
      <c r="B287" s="73"/>
      <c r="C287" s="3" t="s">
        <v>18</v>
      </c>
      <c r="D287" s="44"/>
      <c r="E287" s="45"/>
      <c r="F287" s="46"/>
    </row>
    <row r="288" spans="1:6" ht="22.5" thickBot="1">
      <c r="A288" s="74"/>
      <c r="B288" s="74"/>
      <c r="C288" s="3" t="s">
        <v>75</v>
      </c>
      <c r="D288" s="44">
        <f>'[1]15_МУН прогр 6мес.2023'!J54</f>
        <v>750</v>
      </c>
      <c r="E288" s="44">
        <f>'[1]15_МУН прогр 6мес.2023'!K54</f>
        <v>647.5</v>
      </c>
      <c r="F288" s="46">
        <f>E288/D288</f>
        <v>0.86333333333333329</v>
      </c>
    </row>
    <row r="289" spans="1:6" ht="15.75" customHeight="1" thickBot="1">
      <c r="A289" s="72" t="s">
        <v>71</v>
      </c>
      <c r="B289" s="72" t="s">
        <v>50</v>
      </c>
      <c r="C289" s="7" t="s">
        <v>6</v>
      </c>
      <c r="D289" s="40">
        <f>D290+D291+D292+D293+D294</f>
        <v>0</v>
      </c>
      <c r="E289" s="62">
        <f>E290+E291+E292+E293+E294</f>
        <v>0</v>
      </c>
      <c r="F289" s="41"/>
    </row>
    <row r="290" spans="1:6" ht="22.5" thickBot="1">
      <c r="A290" s="73"/>
      <c r="B290" s="73"/>
      <c r="C290" s="3" t="s">
        <v>5</v>
      </c>
      <c r="D290" s="44"/>
      <c r="E290" s="45"/>
      <c r="F290" s="46"/>
    </row>
    <row r="291" spans="1:6" ht="15.75" thickBot="1">
      <c r="A291" s="73"/>
      <c r="B291" s="73"/>
      <c r="C291" s="3" t="s">
        <v>16</v>
      </c>
      <c r="D291" s="44"/>
      <c r="E291" s="45"/>
      <c r="F291" s="46"/>
    </row>
    <row r="292" spans="1:6" ht="15.75" thickBot="1">
      <c r="A292" s="73"/>
      <c r="B292" s="73"/>
      <c r="C292" s="3" t="s">
        <v>17</v>
      </c>
      <c r="D292" s="44"/>
      <c r="E292" s="45"/>
      <c r="F292" s="46"/>
    </row>
    <row r="293" spans="1:6" ht="22.5" thickBot="1">
      <c r="A293" s="73"/>
      <c r="B293" s="73"/>
      <c r="C293" s="3" t="s">
        <v>18</v>
      </c>
      <c r="D293" s="44"/>
      <c r="E293" s="45"/>
      <c r="F293" s="46"/>
    </row>
    <row r="294" spans="1:6" ht="22.5" thickBot="1">
      <c r="A294" s="74"/>
      <c r="B294" s="74"/>
      <c r="C294" s="3" t="s">
        <v>75</v>
      </c>
      <c r="D294" s="44"/>
      <c r="E294" s="45"/>
      <c r="F294" s="46"/>
    </row>
    <row r="295" spans="1:6" ht="15.75" customHeight="1" thickBot="1">
      <c r="A295" s="72" t="s">
        <v>28</v>
      </c>
      <c r="B295" s="72" t="s">
        <v>96</v>
      </c>
      <c r="C295" s="7" t="s">
        <v>6</v>
      </c>
      <c r="D295" s="40">
        <f>D296+D297+D298+D299+D300</f>
        <v>386.01900000000001</v>
      </c>
      <c r="E295" s="62">
        <f>E296+E297+E298+E299+E300</f>
        <v>310.5</v>
      </c>
      <c r="F295" s="41">
        <f>E295/D295</f>
        <v>0.80436455200391688</v>
      </c>
    </row>
    <row r="296" spans="1:6" ht="22.5" thickBot="1">
      <c r="A296" s="73"/>
      <c r="B296" s="73"/>
      <c r="C296" s="3" t="s">
        <v>5</v>
      </c>
      <c r="D296" s="44"/>
      <c r="E296" s="45"/>
      <c r="F296" s="46"/>
    </row>
    <row r="297" spans="1:6" ht="15.75" thickBot="1">
      <c r="A297" s="73"/>
      <c r="B297" s="73"/>
      <c r="C297" s="3" t="s">
        <v>16</v>
      </c>
      <c r="D297" s="44"/>
      <c r="E297" s="45"/>
      <c r="F297" s="46"/>
    </row>
    <row r="298" spans="1:6" ht="15.75" thickBot="1">
      <c r="A298" s="73"/>
      <c r="B298" s="73"/>
      <c r="C298" s="3" t="s">
        <v>17</v>
      </c>
      <c r="D298" s="44"/>
      <c r="E298" s="45"/>
      <c r="F298" s="46"/>
    </row>
    <row r="299" spans="1:6" ht="22.5" thickBot="1">
      <c r="A299" s="73"/>
      <c r="B299" s="73"/>
      <c r="C299" s="3" t="s">
        <v>18</v>
      </c>
      <c r="D299" s="44"/>
      <c r="E299" s="45"/>
      <c r="F299" s="46"/>
    </row>
    <row r="300" spans="1:6" ht="22.5" thickBot="1">
      <c r="A300" s="74"/>
      <c r="B300" s="74"/>
      <c r="C300" s="3" t="s">
        <v>75</v>
      </c>
      <c r="D300" s="44">
        <f>'[1]15_МУН прогр 6мес.2023'!J56</f>
        <v>386.01900000000001</v>
      </c>
      <c r="E300" s="44">
        <f>'[1]15_МУН прогр 6мес.2023'!K56</f>
        <v>310.5</v>
      </c>
      <c r="F300" s="46">
        <f>E300/D300</f>
        <v>0.80436455200391688</v>
      </c>
    </row>
    <row r="301" spans="1:6" ht="15.75" customHeight="1" thickBot="1">
      <c r="A301" s="72" t="s">
        <v>29</v>
      </c>
      <c r="B301" s="72" t="s">
        <v>50</v>
      </c>
      <c r="C301" s="7" t="s">
        <v>6</v>
      </c>
      <c r="D301" s="40">
        <f>D302+D303+D304+D305+D306</f>
        <v>0</v>
      </c>
      <c r="E301" s="62">
        <f>E302+E303+E304+E305+E306</f>
        <v>0</v>
      </c>
      <c r="F301" s="41">
        <v>0</v>
      </c>
    </row>
    <row r="302" spans="1:6" ht="22.5" thickBot="1">
      <c r="A302" s="73"/>
      <c r="B302" s="73"/>
      <c r="C302" s="3" t="s">
        <v>5</v>
      </c>
      <c r="D302" s="44"/>
      <c r="E302" s="45"/>
      <c r="F302" s="46"/>
    </row>
    <row r="303" spans="1:6" ht="15.75" thickBot="1">
      <c r="A303" s="73"/>
      <c r="B303" s="73"/>
      <c r="C303" s="3" t="s">
        <v>16</v>
      </c>
      <c r="D303" s="44"/>
      <c r="E303" s="45"/>
      <c r="F303" s="46"/>
    </row>
    <row r="304" spans="1:6" ht="15.75" thickBot="1">
      <c r="A304" s="73"/>
      <c r="B304" s="73"/>
      <c r="C304" s="3" t="s">
        <v>17</v>
      </c>
      <c r="D304" s="44"/>
      <c r="E304" s="45"/>
      <c r="F304" s="46"/>
    </row>
    <row r="305" spans="1:6" ht="22.5" thickBot="1">
      <c r="A305" s="73"/>
      <c r="B305" s="73"/>
      <c r="C305" s="3" t="s">
        <v>18</v>
      </c>
      <c r="D305" s="44"/>
      <c r="E305" s="45"/>
      <c r="F305" s="46"/>
    </row>
    <row r="306" spans="1:6" ht="22.5" thickBot="1">
      <c r="A306" s="74"/>
      <c r="B306" s="74"/>
      <c r="C306" s="3" t="s">
        <v>75</v>
      </c>
      <c r="D306" s="44"/>
      <c r="E306" s="45"/>
      <c r="F306" s="46"/>
    </row>
    <row r="307" spans="1:6" ht="15.75" customHeight="1" thickBot="1">
      <c r="A307" s="72" t="s">
        <v>30</v>
      </c>
      <c r="B307" s="72" t="s">
        <v>90</v>
      </c>
      <c r="C307" s="7" t="s">
        <v>6</v>
      </c>
      <c r="D307" s="40">
        <f>D308+D309+D310+D311+D312</f>
        <v>0</v>
      </c>
      <c r="E307" s="62">
        <f>E308+E309+E310+E311+E312</f>
        <v>0</v>
      </c>
      <c r="F307" s="41">
        <v>0</v>
      </c>
    </row>
    <row r="308" spans="1:6" ht="22.5" thickBot="1">
      <c r="A308" s="73"/>
      <c r="B308" s="73"/>
      <c r="C308" s="3" t="s">
        <v>5</v>
      </c>
      <c r="D308" s="44"/>
      <c r="E308" s="45"/>
      <c r="F308" s="46"/>
    </row>
    <row r="309" spans="1:6" ht="15.75" thickBot="1">
      <c r="A309" s="73"/>
      <c r="B309" s="73"/>
      <c r="C309" s="3" t="s">
        <v>16</v>
      </c>
      <c r="D309" s="44"/>
      <c r="E309" s="44"/>
      <c r="F309" s="46"/>
    </row>
    <row r="310" spans="1:6" ht="15.75" thickBot="1">
      <c r="A310" s="73"/>
      <c r="B310" s="73"/>
      <c r="C310" s="3" t="s">
        <v>17</v>
      </c>
      <c r="D310" s="44"/>
      <c r="E310" s="45"/>
      <c r="F310" s="46"/>
    </row>
    <row r="311" spans="1:6" ht="22.5" thickBot="1">
      <c r="A311" s="73"/>
      <c r="B311" s="73"/>
      <c r="C311" s="3" t="s">
        <v>18</v>
      </c>
      <c r="D311" s="44"/>
      <c r="E311" s="45"/>
      <c r="F311" s="46"/>
    </row>
    <row r="312" spans="1:6" ht="22.5" thickBot="1">
      <c r="A312" s="74"/>
      <c r="B312" s="74"/>
      <c r="C312" s="3" t="s">
        <v>75</v>
      </c>
      <c r="D312" s="44"/>
      <c r="E312" s="45"/>
      <c r="F312" s="46"/>
    </row>
    <row r="313" spans="1:6" ht="15.75" customHeight="1" thickBot="1">
      <c r="A313" s="72" t="s">
        <v>72</v>
      </c>
      <c r="B313" s="72" t="s">
        <v>91</v>
      </c>
      <c r="C313" s="7" t="s">
        <v>6</v>
      </c>
      <c r="D313" s="40">
        <f>D314+D315+D316+D317+D318</f>
        <v>5137.2</v>
      </c>
      <c r="E313" s="62">
        <f>E314+E315+E316+E317+E318</f>
        <v>3797.6439999999998</v>
      </c>
      <c r="F313" s="41">
        <f>E313/D313</f>
        <v>0.73924394611850808</v>
      </c>
    </row>
    <row r="314" spans="1:6" ht="22.5" thickBot="1">
      <c r="A314" s="73"/>
      <c r="B314" s="73"/>
      <c r="C314" s="3" t="s">
        <v>5</v>
      </c>
      <c r="D314" s="44"/>
      <c r="E314" s="45"/>
      <c r="F314" s="46"/>
    </row>
    <row r="315" spans="1:6" ht="15.75" thickBot="1">
      <c r="A315" s="73"/>
      <c r="B315" s="73"/>
      <c r="C315" s="3" t="s">
        <v>16</v>
      </c>
      <c r="D315" s="44">
        <v>2568.6</v>
      </c>
      <c r="E315" s="44">
        <f>'[1]Ведомственная 9 мес.2023,руб'!M395/2/1000</f>
        <v>1898.8219999999999</v>
      </c>
      <c r="F315" s="46">
        <f>E315/D315</f>
        <v>0.73924394611850808</v>
      </c>
    </row>
    <row r="316" spans="1:6" ht="15.75" thickBot="1">
      <c r="A316" s="73"/>
      <c r="B316" s="73"/>
      <c r="C316" s="3" t="s">
        <v>17</v>
      </c>
      <c r="D316" s="44"/>
      <c r="E316" s="45"/>
      <c r="F316" s="46"/>
    </row>
    <row r="317" spans="1:6" ht="22.5" thickBot="1">
      <c r="A317" s="73"/>
      <c r="B317" s="73"/>
      <c r="C317" s="3" t="s">
        <v>18</v>
      </c>
      <c r="D317" s="44"/>
      <c r="E317" s="45"/>
      <c r="F317" s="46"/>
    </row>
    <row r="318" spans="1:6" ht="22.5" thickBot="1">
      <c r="A318" s="74"/>
      <c r="B318" s="74"/>
      <c r="C318" s="3" t="s">
        <v>75</v>
      </c>
      <c r="D318" s="44">
        <v>2568.6</v>
      </c>
      <c r="E318" s="44">
        <f>E315</f>
        <v>1898.8219999999999</v>
      </c>
      <c r="F318" s="46">
        <f>E318/D318</f>
        <v>0.73924394611850808</v>
      </c>
    </row>
    <row r="319" spans="1:6" ht="15.75" customHeight="1" thickBot="1">
      <c r="A319" s="95" t="s">
        <v>4</v>
      </c>
      <c r="B319" s="95" t="s">
        <v>138</v>
      </c>
      <c r="C319" s="10" t="s">
        <v>6</v>
      </c>
      <c r="D319" s="55">
        <f>D320+D321+D322+D323+D324</f>
        <v>2082.3883300000002</v>
      </c>
      <c r="E319" s="56">
        <f>E320+E321+E322+E323+E324</f>
        <v>1757.0013299999998</v>
      </c>
      <c r="F319" s="57">
        <f>E319/D319</f>
        <v>0.84374336173887399</v>
      </c>
    </row>
    <row r="320" spans="1:6" ht="22.5" thickBot="1">
      <c r="A320" s="96"/>
      <c r="B320" s="96"/>
      <c r="C320" s="8" t="s">
        <v>5</v>
      </c>
      <c r="D320" s="58">
        <f t="shared" ref="D320:E324" si="9">D326+D338+D350+D356+D362+D344+D332</f>
        <v>0</v>
      </c>
      <c r="E320" s="58">
        <f t="shared" si="9"/>
        <v>0</v>
      </c>
      <c r="F320" s="60">
        <v>0</v>
      </c>
    </row>
    <row r="321" spans="1:6" ht="15.75" thickBot="1">
      <c r="A321" s="96"/>
      <c r="B321" s="96"/>
      <c r="C321" s="8" t="s">
        <v>16</v>
      </c>
      <c r="D321" s="58">
        <f t="shared" si="9"/>
        <v>0</v>
      </c>
      <c r="E321" s="58">
        <f t="shared" si="9"/>
        <v>0</v>
      </c>
      <c r="F321" s="60">
        <v>0</v>
      </c>
    </row>
    <row r="322" spans="1:6" ht="15.75" thickBot="1">
      <c r="A322" s="96"/>
      <c r="B322" s="96"/>
      <c r="C322" s="8" t="s">
        <v>17</v>
      </c>
      <c r="D322" s="58">
        <f t="shared" si="9"/>
        <v>65.599999999999994</v>
      </c>
      <c r="E322" s="58">
        <f t="shared" si="9"/>
        <v>65.599999999999994</v>
      </c>
      <c r="F322" s="60">
        <f>E322/D322</f>
        <v>1</v>
      </c>
    </row>
    <row r="323" spans="1:6" ht="22.5" thickBot="1">
      <c r="A323" s="96"/>
      <c r="B323" s="96"/>
      <c r="C323" s="8" t="s">
        <v>18</v>
      </c>
      <c r="D323" s="58">
        <f t="shared" si="9"/>
        <v>0</v>
      </c>
      <c r="E323" s="58">
        <f t="shared" si="9"/>
        <v>0</v>
      </c>
      <c r="F323" s="60">
        <v>0</v>
      </c>
    </row>
    <row r="324" spans="1:6" ht="22.5" thickBot="1">
      <c r="A324" s="97"/>
      <c r="B324" s="97"/>
      <c r="C324" s="9" t="s">
        <v>75</v>
      </c>
      <c r="D324" s="58">
        <f t="shared" si="9"/>
        <v>2016.7883300000001</v>
      </c>
      <c r="E324" s="58">
        <f t="shared" si="9"/>
        <v>1691.4013299999999</v>
      </c>
      <c r="F324" s="60">
        <f>E324/D324</f>
        <v>0.83866080780029095</v>
      </c>
    </row>
    <row r="325" spans="1:6" ht="15.75" customHeight="1" thickBot="1">
      <c r="A325" s="72" t="s">
        <v>73</v>
      </c>
      <c r="B325" s="72" t="s">
        <v>201</v>
      </c>
      <c r="C325" s="7" t="s">
        <v>6</v>
      </c>
      <c r="D325" s="40">
        <f>D326+D327+D328+D329+D330</f>
        <v>960</v>
      </c>
      <c r="E325" s="62">
        <f>E326+E327+E328+E329+E330</f>
        <v>960</v>
      </c>
      <c r="F325" s="41">
        <f>E325/D325</f>
        <v>1</v>
      </c>
    </row>
    <row r="326" spans="1:6" ht="22.5" thickBot="1">
      <c r="A326" s="73"/>
      <c r="B326" s="73"/>
      <c r="C326" s="3" t="s">
        <v>5</v>
      </c>
      <c r="D326" s="44"/>
      <c r="E326" s="45"/>
      <c r="F326" s="46"/>
    </row>
    <row r="327" spans="1:6" ht="15.75" thickBot="1">
      <c r="A327" s="73"/>
      <c r="B327" s="73"/>
      <c r="C327" s="3" t="s">
        <v>16</v>
      </c>
      <c r="D327" s="44"/>
      <c r="E327" s="45"/>
      <c r="F327" s="46"/>
    </row>
    <row r="328" spans="1:6" ht="15.75" thickBot="1">
      <c r="A328" s="73"/>
      <c r="B328" s="73"/>
      <c r="C328" s="3" t="s">
        <v>17</v>
      </c>
      <c r="D328" s="44"/>
      <c r="E328" s="45"/>
      <c r="F328" s="46"/>
    </row>
    <row r="329" spans="1:6" ht="22.5" thickBot="1">
      <c r="A329" s="73"/>
      <c r="B329" s="73"/>
      <c r="C329" s="3" t="s">
        <v>18</v>
      </c>
      <c r="D329" s="44"/>
      <c r="E329" s="45"/>
      <c r="F329" s="46"/>
    </row>
    <row r="330" spans="1:6" ht="22.5" thickBot="1">
      <c r="A330" s="74"/>
      <c r="B330" s="74"/>
      <c r="C330" s="3" t="s">
        <v>75</v>
      </c>
      <c r="D330" s="44">
        <f>'[1]15_МУН прогр 6мес.2023'!J59</f>
        <v>960</v>
      </c>
      <c r="E330" s="44">
        <f>'[1]15_МУН прогр 6мес.2023'!K59</f>
        <v>960</v>
      </c>
      <c r="F330" s="46">
        <f>E330/D330</f>
        <v>1</v>
      </c>
    </row>
    <row r="331" spans="1:6" ht="15.75" customHeight="1" thickBot="1">
      <c r="A331" s="72" t="s">
        <v>202</v>
      </c>
      <c r="B331" s="72" t="s">
        <v>203</v>
      </c>
      <c r="C331" s="7" t="s">
        <v>6</v>
      </c>
      <c r="D331" s="40">
        <f>D332+D333+D334+D335+D336</f>
        <v>339.98700000000002</v>
      </c>
      <c r="E331" s="62">
        <f>E332+E333+E334+E335+E336</f>
        <v>46.6</v>
      </c>
      <c r="F331" s="41">
        <f>E331/D331</f>
        <v>0.13706406421421996</v>
      </c>
    </row>
    <row r="332" spans="1:6" ht="22.5" thickBot="1">
      <c r="A332" s="73"/>
      <c r="B332" s="73"/>
      <c r="C332" s="3" t="s">
        <v>5</v>
      </c>
      <c r="D332" s="44"/>
      <c r="E332" s="45"/>
      <c r="F332" s="46"/>
    </row>
    <row r="333" spans="1:6" ht="15.75" thickBot="1">
      <c r="A333" s="73"/>
      <c r="B333" s="73"/>
      <c r="C333" s="3" t="s">
        <v>16</v>
      </c>
      <c r="D333" s="44"/>
      <c r="E333" s="45"/>
      <c r="F333" s="46"/>
    </row>
    <row r="334" spans="1:6" ht="15.75" thickBot="1">
      <c r="A334" s="73"/>
      <c r="B334" s="73"/>
      <c r="C334" s="3" t="s">
        <v>17</v>
      </c>
      <c r="D334" s="44"/>
      <c r="E334" s="45"/>
      <c r="F334" s="46"/>
    </row>
    <row r="335" spans="1:6" ht="22.5" thickBot="1">
      <c r="A335" s="73"/>
      <c r="B335" s="73"/>
      <c r="C335" s="3" t="s">
        <v>18</v>
      </c>
      <c r="D335" s="44"/>
      <c r="E335" s="45"/>
      <c r="F335" s="46"/>
    </row>
    <row r="336" spans="1:6" ht="22.5" thickBot="1">
      <c r="A336" s="74"/>
      <c r="B336" s="74"/>
      <c r="C336" s="3" t="s">
        <v>75</v>
      </c>
      <c r="D336" s="44">
        <f>'[1]15_МУН прогр 6мес.2023'!J60</f>
        <v>339.98700000000002</v>
      </c>
      <c r="E336" s="44">
        <f>'[1]15_МУН прогр 6мес.2023'!K60</f>
        <v>46.6</v>
      </c>
      <c r="F336" s="46">
        <f>E336/D336</f>
        <v>0.13706406421421996</v>
      </c>
    </row>
    <row r="337" spans="1:6" ht="15.75" customHeight="1" thickBot="1">
      <c r="A337" s="72" t="s">
        <v>31</v>
      </c>
      <c r="B337" s="72" t="s">
        <v>150</v>
      </c>
      <c r="C337" s="7" t="s">
        <v>6</v>
      </c>
      <c r="D337" s="40">
        <f>D338+D339+D340+D341+D342</f>
        <v>100</v>
      </c>
      <c r="E337" s="62">
        <f>E338+E339+E340+E341+E342</f>
        <v>100</v>
      </c>
      <c r="F337" s="41">
        <f>E337/D337</f>
        <v>1</v>
      </c>
    </row>
    <row r="338" spans="1:6" ht="22.5" thickBot="1">
      <c r="A338" s="73"/>
      <c r="B338" s="73"/>
      <c r="C338" s="3" t="s">
        <v>5</v>
      </c>
      <c r="D338" s="44"/>
      <c r="E338" s="45"/>
      <c r="F338" s="46"/>
    </row>
    <row r="339" spans="1:6" ht="15.75" thickBot="1">
      <c r="A339" s="73"/>
      <c r="B339" s="73"/>
      <c r="C339" s="3" t="s">
        <v>16</v>
      </c>
      <c r="D339" s="44"/>
      <c r="E339" s="45"/>
      <c r="F339" s="46"/>
    </row>
    <row r="340" spans="1:6" ht="15.75" thickBot="1">
      <c r="A340" s="73"/>
      <c r="B340" s="73"/>
      <c r="C340" s="3" t="s">
        <v>17</v>
      </c>
      <c r="D340" s="44"/>
      <c r="E340" s="45"/>
      <c r="F340" s="46"/>
    </row>
    <row r="341" spans="1:6" ht="22.5" thickBot="1">
      <c r="A341" s="73"/>
      <c r="B341" s="73"/>
      <c r="C341" s="3" t="s">
        <v>18</v>
      </c>
      <c r="D341" s="44"/>
      <c r="E341" s="45"/>
      <c r="F341" s="46"/>
    </row>
    <row r="342" spans="1:6" ht="22.5" thickBot="1">
      <c r="A342" s="74"/>
      <c r="B342" s="74"/>
      <c r="C342" s="3" t="s">
        <v>75</v>
      </c>
      <c r="D342" s="44">
        <f>'[1]15_МУН прогр 6мес.2023'!J62</f>
        <v>100</v>
      </c>
      <c r="E342" s="44">
        <f>'[1]15_МУН прогр 6мес.2023'!K62</f>
        <v>100</v>
      </c>
      <c r="F342" s="46">
        <f>E342/D342</f>
        <v>1</v>
      </c>
    </row>
    <row r="343" spans="1:6" ht="15.75" customHeight="1" thickBot="1">
      <c r="A343" s="98" t="s">
        <v>74</v>
      </c>
      <c r="B343" s="72" t="s">
        <v>88</v>
      </c>
      <c r="C343" s="7" t="s">
        <v>6</v>
      </c>
      <c r="D343" s="40">
        <f>D344+D345+D346+D347+D348</f>
        <v>50</v>
      </c>
      <c r="E343" s="62">
        <f>E344+E345+E346+E347+E348</f>
        <v>18</v>
      </c>
      <c r="F343" s="41">
        <f>E343/D343</f>
        <v>0.36</v>
      </c>
    </row>
    <row r="344" spans="1:6" ht="22.5" thickBot="1">
      <c r="A344" s="99"/>
      <c r="B344" s="73"/>
      <c r="C344" s="3" t="s">
        <v>5</v>
      </c>
      <c r="D344" s="44"/>
      <c r="E344" s="45"/>
      <c r="F344" s="46"/>
    </row>
    <row r="345" spans="1:6" ht="15.75" thickBot="1">
      <c r="A345" s="99"/>
      <c r="B345" s="73"/>
      <c r="C345" s="3" t="s">
        <v>16</v>
      </c>
      <c r="D345" s="44"/>
      <c r="E345" s="45"/>
      <c r="F345" s="46"/>
    </row>
    <row r="346" spans="1:6" ht="15.75" thickBot="1">
      <c r="A346" s="99"/>
      <c r="B346" s="73"/>
      <c r="C346" s="3" t="s">
        <v>17</v>
      </c>
      <c r="D346" s="44"/>
      <c r="E346" s="45"/>
      <c r="F346" s="46"/>
    </row>
    <row r="347" spans="1:6" ht="22.5" thickBot="1">
      <c r="A347" s="99"/>
      <c r="B347" s="73"/>
      <c r="C347" s="3" t="s">
        <v>18</v>
      </c>
      <c r="D347" s="44"/>
      <c r="E347" s="45"/>
      <c r="F347" s="46"/>
    </row>
    <row r="348" spans="1:6" ht="22.5" thickBot="1">
      <c r="A348" s="100"/>
      <c r="B348" s="74"/>
      <c r="C348" s="3" t="s">
        <v>75</v>
      </c>
      <c r="D348" s="44">
        <f>'[1]15_МУН прогр 6мес.2023'!J64</f>
        <v>50</v>
      </c>
      <c r="E348" s="44">
        <f>'[1]15_МУН прогр 6мес.2023'!K64</f>
        <v>18</v>
      </c>
      <c r="F348" s="46">
        <f>E348/D348</f>
        <v>0.36</v>
      </c>
    </row>
    <row r="349" spans="1:6" ht="15.75" customHeight="1" thickBot="1">
      <c r="A349" s="72" t="s">
        <v>32</v>
      </c>
      <c r="B349" s="72" t="s">
        <v>89</v>
      </c>
      <c r="C349" s="7" t="s">
        <v>6</v>
      </c>
      <c r="D349" s="40">
        <f>D350+D351+D352+D353+D354</f>
        <v>632.40133000000003</v>
      </c>
      <c r="E349" s="62">
        <f>E350+E351+E352+E353+E354</f>
        <v>632.40133000000003</v>
      </c>
      <c r="F349" s="41">
        <f>E349/D349</f>
        <v>1</v>
      </c>
    </row>
    <row r="350" spans="1:6" ht="22.5" thickBot="1">
      <c r="A350" s="73"/>
      <c r="B350" s="73"/>
      <c r="C350" s="3" t="s">
        <v>5</v>
      </c>
      <c r="D350" s="44"/>
      <c r="E350" s="45"/>
      <c r="F350" s="46"/>
    </row>
    <row r="351" spans="1:6" ht="15.75" thickBot="1">
      <c r="A351" s="73"/>
      <c r="B351" s="73"/>
      <c r="C351" s="3" t="s">
        <v>16</v>
      </c>
      <c r="D351" s="44"/>
      <c r="E351" s="45"/>
      <c r="F351" s="46"/>
    </row>
    <row r="352" spans="1:6" ht="15.75" thickBot="1">
      <c r="A352" s="73"/>
      <c r="B352" s="73"/>
      <c r="C352" s="3" t="s">
        <v>17</v>
      </c>
      <c r="D352" s="70">
        <f>('[1]Ведомственная 9 мес.2023,руб'!L360+'[1]Ведомственная 9 мес.2023,руб'!L364)/1000</f>
        <v>65.599999999999994</v>
      </c>
      <c r="E352" s="70">
        <f>('[1]Ведомственная 9 мес.2023,руб'!M360+'[1]Ведомственная 9 мес.2023,руб'!M364)/1000</f>
        <v>65.599999999999994</v>
      </c>
      <c r="F352" s="46">
        <f>E352/D352</f>
        <v>1</v>
      </c>
    </row>
    <row r="353" spans="1:6" ht="22.5" thickBot="1">
      <c r="A353" s="73"/>
      <c r="B353" s="73"/>
      <c r="C353" s="3" t="s">
        <v>18</v>
      </c>
      <c r="D353" s="70"/>
      <c r="E353" s="45"/>
      <c r="F353" s="46"/>
    </row>
    <row r="354" spans="1:6" ht="22.5" thickBot="1">
      <c r="A354" s="74"/>
      <c r="B354" s="74"/>
      <c r="C354" s="3" t="s">
        <v>75</v>
      </c>
      <c r="D354" s="71">
        <f>('[1]Ведомственная 9 мес.2023,руб'!L359+'[1]Ведомственная 9 мес.2023,руб'!L363)/1000</f>
        <v>566.80133000000001</v>
      </c>
      <c r="E354" s="71">
        <f>('[1]Ведомственная 9 мес.2023,руб'!M359+'[1]Ведомственная 9 мес.2023,руб'!M363)/1000</f>
        <v>566.80133000000001</v>
      </c>
      <c r="F354" s="46">
        <f>E354/D354</f>
        <v>1</v>
      </c>
    </row>
    <row r="355" spans="1:6" ht="15.75" hidden="1" customHeight="1" outlineLevel="1" thickBot="1">
      <c r="A355" s="72" t="s">
        <v>33</v>
      </c>
      <c r="B355" s="72" t="s">
        <v>52</v>
      </c>
      <c r="C355" s="7" t="s">
        <v>6</v>
      </c>
      <c r="D355" s="40">
        <f>D356+D357+D358+D359+D360</f>
        <v>0</v>
      </c>
      <c r="E355" s="62">
        <f>E356+E357+E358+E359+E360</f>
        <v>0</v>
      </c>
      <c r="F355" s="41">
        <v>0</v>
      </c>
    </row>
    <row r="356" spans="1:6" ht="22.5" hidden="1" customHeight="1" outlineLevel="1" thickBot="1">
      <c r="A356" s="73"/>
      <c r="B356" s="73"/>
      <c r="C356" s="3" t="s">
        <v>5</v>
      </c>
      <c r="D356" s="44"/>
      <c r="E356" s="45"/>
      <c r="F356" s="46"/>
    </row>
    <row r="357" spans="1:6" ht="15.75" hidden="1" customHeight="1" outlineLevel="1" thickBot="1">
      <c r="A357" s="73"/>
      <c r="B357" s="73"/>
      <c r="C357" s="3" t="s">
        <v>16</v>
      </c>
      <c r="D357" s="44"/>
      <c r="E357" s="45"/>
      <c r="F357" s="46"/>
    </row>
    <row r="358" spans="1:6" ht="15.75" hidden="1" customHeight="1" outlineLevel="1" thickBot="1">
      <c r="A358" s="73"/>
      <c r="B358" s="73"/>
      <c r="C358" s="3" t="s">
        <v>17</v>
      </c>
      <c r="D358" s="44"/>
      <c r="E358" s="45"/>
      <c r="F358" s="46"/>
    </row>
    <row r="359" spans="1:6" ht="22.5" hidden="1" customHeight="1" outlineLevel="1" thickBot="1">
      <c r="A359" s="73"/>
      <c r="B359" s="73"/>
      <c r="C359" s="3" t="s">
        <v>18</v>
      </c>
      <c r="D359" s="44"/>
      <c r="E359" s="45"/>
      <c r="F359" s="46"/>
    </row>
    <row r="360" spans="1:6" ht="22.5" hidden="1" customHeight="1" outlineLevel="1" thickBot="1">
      <c r="A360" s="74"/>
      <c r="B360" s="74"/>
      <c r="C360" s="3" t="s">
        <v>75</v>
      </c>
      <c r="D360" s="44"/>
      <c r="E360" s="44"/>
      <c r="F360" s="46"/>
    </row>
    <row r="361" spans="1:6" ht="15.75" hidden="1" customHeight="1" outlineLevel="1" thickBot="1">
      <c r="A361" s="72" t="s">
        <v>34</v>
      </c>
      <c r="B361" s="72" t="s">
        <v>87</v>
      </c>
      <c r="C361" s="7" t="s">
        <v>6</v>
      </c>
      <c r="D361" s="40">
        <f>D362+D363+D364+D365+D366</f>
        <v>0</v>
      </c>
      <c r="E361" s="62">
        <f>E362+E363+E364+E365+E366</f>
        <v>0</v>
      </c>
      <c r="F361" s="41">
        <v>0</v>
      </c>
    </row>
    <row r="362" spans="1:6" ht="22.5" hidden="1" customHeight="1" outlineLevel="1" thickBot="1">
      <c r="A362" s="73"/>
      <c r="B362" s="73"/>
      <c r="C362" s="3" t="s">
        <v>5</v>
      </c>
      <c r="D362" s="44"/>
      <c r="E362" s="45"/>
      <c r="F362" s="46"/>
    </row>
    <row r="363" spans="1:6" ht="15.75" hidden="1" customHeight="1" outlineLevel="1" thickBot="1">
      <c r="A363" s="73"/>
      <c r="B363" s="73"/>
      <c r="C363" s="3" t="s">
        <v>16</v>
      </c>
      <c r="D363" s="44"/>
      <c r="E363" s="45"/>
      <c r="F363" s="46"/>
    </row>
    <row r="364" spans="1:6" ht="15.75" hidden="1" customHeight="1" outlineLevel="1" thickBot="1">
      <c r="A364" s="73"/>
      <c r="B364" s="73"/>
      <c r="C364" s="3" t="s">
        <v>17</v>
      </c>
      <c r="D364" s="44"/>
      <c r="E364" s="45"/>
      <c r="F364" s="46"/>
    </row>
    <row r="365" spans="1:6" ht="22.5" hidden="1" customHeight="1" outlineLevel="1" thickBot="1">
      <c r="A365" s="73"/>
      <c r="B365" s="73"/>
      <c r="C365" s="3" t="s">
        <v>18</v>
      </c>
      <c r="D365" s="44"/>
      <c r="E365" s="45"/>
      <c r="F365" s="46"/>
    </row>
    <row r="366" spans="1:6" ht="22.5" hidden="1" customHeight="1" outlineLevel="1" thickBot="1">
      <c r="A366" s="74"/>
      <c r="B366" s="74"/>
      <c r="C366" s="3" t="s">
        <v>75</v>
      </c>
      <c r="D366" s="44"/>
      <c r="E366" s="44"/>
      <c r="F366" s="46"/>
    </row>
    <row r="367" spans="1:6" collapsed="1"/>
  </sheetData>
  <mergeCells count="126">
    <mergeCell ref="A265:A270"/>
    <mergeCell ref="B265:B270"/>
    <mergeCell ref="A271:A276"/>
    <mergeCell ref="B271:B276"/>
    <mergeCell ref="A217:A222"/>
    <mergeCell ref="B217:B222"/>
    <mergeCell ref="A259:A264"/>
    <mergeCell ref="B259:B264"/>
    <mergeCell ref="A247:A252"/>
    <mergeCell ref="B247:B252"/>
    <mergeCell ref="A253:A258"/>
    <mergeCell ref="B253:B258"/>
    <mergeCell ref="A235:A240"/>
    <mergeCell ref="B235:B240"/>
    <mergeCell ref="A241:A246"/>
    <mergeCell ref="B241:B246"/>
    <mergeCell ref="A223:A228"/>
    <mergeCell ref="B223:B228"/>
    <mergeCell ref="A229:A234"/>
    <mergeCell ref="B229:B234"/>
    <mergeCell ref="A349:A354"/>
    <mergeCell ref="B349:B354"/>
    <mergeCell ref="A355:A360"/>
    <mergeCell ref="B355:B360"/>
    <mergeCell ref="B337:B342"/>
    <mergeCell ref="A337:A342"/>
    <mergeCell ref="A319:A324"/>
    <mergeCell ref="B319:B324"/>
    <mergeCell ref="A325:A330"/>
    <mergeCell ref="B325:B330"/>
    <mergeCell ref="A313:A318"/>
    <mergeCell ref="B313:B318"/>
    <mergeCell ref="A331:A336"/>
    <mergeCell ref="B331:B336"/>
    <mergeCell ref="A343:A348"/>
    <mergeCell ref="B343:B348"/>
    <mergeCell ref="A295:A300"/>
    <mergeCell ref="B295:B300"/>
    <mergeCell ref="A277:A282"/>
    <mergeCell ref="B277:B282"/>
    <mergeCell ref="A283:A288"/>
    <mergeCell ref="B283:B288"/>
    <mergeCell ref="A301:A306"/>
    <mergeCell ref="B301:B306"/>
    <mergeCell ref="A307:A312"/>
    <mergeCell ref="B307:B312"/>
    <mergeCell ref="A289:A294"/>
    <mergeCell ref="B289:B294"/>
    <mergeCell ref="A205:A210"/>
    <mergeCell ref="B205:B210"/>
    <mergeCell ref="A187:A192"/>
    <mergeCell ref="B187:B192"/>
    <mergeCell ref="A193:A198"/>
    <mergeCell ref="B193:B198"/>
    <mergeCell ref="A211:A216"/>
    <mergeCell ref="B211:B216"/>
    <mergeCell ref="A199:A204"/>
    <mergeCell ref="B199:B204"/>
    <mergeCell ref="A157:A162"/>
    <mergeCell ref="B157:B162"/>
    <mergeCell ref="A163:A168"/>
    <mergeCell ref="B163:B168"/>
    <mergeCell ref="A169:A174"/>
    <mergeCell ref="B169:B174"/>
    <mergeCell ref="A175:A180"/>
    <mergeCell ref="B175:B180"/>
    <mergeCell ref="A181:A186"/>
    <mergeCell ref="B181:B186"/>
    <mergeCell ref="A145:A150"/>
    <mergeCell ref="B145:B150"/>
    <mergeCell ref="A151:A156"/>
    <mergeCell ref="B151:B156"/>
    <mergeCell ref="A133:A138"/>
    <mergeCell ref="B133:B138"/>
    <mergeCell ref="A139:A144"/>
    <mergeCell ref="B139:B144"/>
    <mergeCell ref="A121:A126"/>
    <mergeCell ref="B121:B126"/>
    <mergeCell ref="A127:A132"/>
    <mergeCell ref="B127:B132"/>
    <mergeCell ref="A60:A65"/>
    <mergeCell ref="A109:A114"/>
    <mergeCell ref="B109:B114"/>
    <mergeCell ref="A115:A120"/>
    <mergeCell ref="B115:B120"/>
    <mergeCell ref="A97:A102"/>
    <mergeCell ref="B97:B102"/>
    <mergeCell ref="A103:A108"/>
    <mergeCell ref="B103:B108"/>
    <mergeCell ref="A85:A90"/>
    <mergeCell ref="B85:B90"/>
    <mergeCell ref="A91:A96"/>
    <mergeCell ref="B91:B96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A361:A366"/>
    <mergeCell ref="B361:B366"/>
    <mergeCell ref="E2:F2"/>
    <mergeCell ref="D3:F3"/>
    <mergeCell ref="A6:F6"/>
    <mergeCell ref="D8:F8"/>
    <mergeCell ref="A8:A9"/>
    <mergeCell ref="B8:B9"/>
    <mergeCell ref="C8:C9"/>
    <mergeCell ref="A11:B16"/>
    <mergeCell ref="B54:B59"/>
    <mergeCell ref="A17:C17"/>
    <mergeCell ref="A73:A78"/>
    <mergeCell ref="B73:B78"/>
    <mergeCell ref="A79:A84"/>
    <mergeCell ref="B79:B84"/>
    <mergeCell ref="A66:C66"/>
    <mergeCell ref="A67:A72"/>
    <mergeCell ref="B67:B72"/>
    <mergeCell ref="B60:B65"/>
    <mergeCell ref="A18:A23"/>
    <mergeCell ref="B18:B23"/>
    <mergeCell ref="A24:A29"/>
    <mergeCell ref="B24:B29"/>
  </mergeCells>
  <pageMargins left="0.70866141732283472" right="0.31496062992125984" top="0.35433070866141736" bottom="0.15748031496062992" header="0.31496062992125984" footer="0.31496062992125984"/>
  <pageSetup paperSize="9" scale="90" orientation="portrait" verticalDpi="0" r:id="rId1"/>
  <rowBreaks count="7" manualBreakCount="7">
    <brk id="41" max="16383" man="1"/>
    <brk id="90" max="16383" man="1"/>
    <brk id="150" max="16383" man="1"/>
    <brk id="192" max="16383" man="1"/>
    <brk id="240" max="16383" man="1"/>
    <brk id="288" max="16383" man="1"/>
    <brk id="336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view="pageBreakPreview" zoomScale="90" zoomScaleNormal="100" zoomScaleSheetLayoutView="90" workbookViewId="0">
      <selection activeCell="B54" sqref="B54"/>
    </sheetView>
  </sheetViews>
  <sheetFormatPr defaultRowHeight="15" outlineLevelRow="1"/>
  <cols>
    <col min="1" max="1" width="47.5703125" style="1" customWidth="1"/>
    <col min="2" max="2" width="91.42578125" customWidth="1"/>
  </cols>
  <sheetData>
    <row r="1" spans="1:5" ht="9" customHeight="1"/>
    <row r="2" spans="1:5" ht="15" customHeight="1">
      <c r="A2" s="104" t="s">
        <v>22</v>
      </c>
      <c r="B2" s="104"/>
      <c r="C2" s="15"/>
      <c r="D2" s="15"/>
      <c r="E2" s="15"/>
    </row>
    <row r="3" spans="1:5" ht="32.25" customHeight="1">
      <c r="A3" s="114" t="s">
        <v>159</v>
      </c>
      <c r="B3" s="114"/>
      <c r="D3" s="18"/>
    </row>
    <row r="4" spans="1:5" ht="15" customHeight="1">
      <c r="A4" s="105" t="s">
        <v>214</v>
      </c>
      <c r="B4" s="105"/>
      <c r="C4" s="16"/>
      <c r="D4" s="16"/>
      <c r="E4" s="16"/>
    </row>
    <row r="5" spans="1:5" ht="9" customHeight="1" thickBot="1">
      <c r="D5" s="4"/>
    </row>
    <row r="6" spans="1:5" ht="39" customHeight="1">
      <c r="A6" s="108" t="s">
        <v>160</v>
      </c>
      <c r="B6" s="109"/>
    </row>
    <row r="7" spans="1:5" ht="11.25" customHeight="1">
      <c r="A7" s="110"/>
      <c r="B7" s="111"/>
    </row>
    <row r="8" spans="1:5" ht="25.5" customHeight="1" thickBot="1">
      <c r="A8" s="112" t="s">
        <v>161</v>
      </c>
      <c r="B8" s="113"/>
    </row>
    <row r="9" spans="1:5" ht="22.5" customHeight="1" thickBot="1">
      <c r="A9" s="106" t="s">
        <v>20</v>
      </c>
      <c r="B9" s="107"/>
    </row>
    <row r="10" spans="1:5" ht="31.5" customHeight="1" thickBot="1">
      <c r="A10" s="101" t="s">
        <v>151</v>
      </c>
      <c r="B10" s="102"/>
    </row>
    <row r="11" spans="1:5" ht="48" customHeight="1" thickBot="1">
      <c r="A11" s="20" t="s">
        <v>162</v>
      </c>
      <c r="B11" s="21" t="s">
        <v>215</v>
      </c>
    </row>
    <row r="12" spans="1:5" ht="39" customHeight="1" thickBot="1">
      <c r="A12" s="22" t="s">
        <v>163</v>
      </c>
      <c r="B12" s="21" t="s">
        <v>216</v>
      </c>
    </row>
    <row r="13" spans="1:5" ht="43.5" customHeight="1" thickBot="1">
      <c r="A13" s="20" t="s">
        <v>164</v>
      </c>
      <c r="B13" s="23" t="s">
        <v>217</v>
      </c>
    </row>
    <row r="14" spans="1:5" ht="30.75" hidden="1" customHeight="1" outlineLevel="1" thickBot="1">
      <c r="A14" s="20" t="s">
        <v>165</v>
      </c>
      <c r="B14" s="23" t="s">
        <v>129</v>
      </c>
    </row>
    <row r="15" spans="1:5" ht="41.25" hidden="1" customHeight="1" outlineLevel="1" thickBot="1">
      <c r="A15" s="20" t="s">
        <v>166</v>
      </c>
      <c r="B15" s="23" t="s">
        <v>177</v>
      </c>
    </row>
    <row r="16" spans="1:5" ht="30" customHeight="1" collapsed="1" thickBot="1">
      <c r="A16" s="101" t="s">
        <v>167</v>
      </c>
      <c r="B16" s="102"/>
    </row>
    <row r="17" spans="1:2" ht="46.5" customHeight="1" thickBot="1">
      <c r="A17" s="24" t="s">
        <v>168</v>
      </c>
      <c r="B17" s="28" t="s">
        <v>177</v>
      </c>
    </row>
    <row r="18" spans="1:2" ht="37.5" customHeight="1" thickBot="1">
      <c r="A18" s="101" t="s">
        <v>169</v>
      </c>
      <c r="B18" s="102"/>
    </row>
    <row r="19" spans="1:2" ht="45.75" customHeight="1" thickBot="1">
      <c r="A19" s="22" t="s">
        <v>170</v>
      </c>
      <c r="B19" s="23" t="s">
        <v>218</v>
      </c>
    </row>
    <row r="20" spans="1:2" ht="37.5" customHeight="1" thickBot="1">
      <c r="A20" s="106" t="s">
        <v>21</v>
      </c>
      <c r="B20" s="107"/>
    </row>
    <row r="21" spans="1:2" ht="37.5" customHeight="1" thickBot="1">
      <c r="A21" s="101" t="s">
        <v>101</v>
      </c>
      <c r="B21" s="102"/>
    </row>
    <row r="22" spans="1:2" ht="39" customHeight="1" thickBot="1">
      <c r="A22" s="22" t="s">
        <v>97</v>
      </c>
      <c r="B22" s="17" t="s">
        <v>219</v>
      </c>
    </row>
    <row r="23" spans="1:2" ht="39.75" customHeight="1" thickBot="1">
      <c r="A23" s="22" t="s">
        <v>98</v>
      </c>
      <c r="B23" s="17" t="s">
        <v>220</v>
      </c>
    </row>
    <row r="24" spans="1:2" ht="33" customHeight="1" thickBot="1">
      <c r="A24" s="22" t="s">
        <v>99</v>
      </c>
      <c r="B24" s="17" t="s">
        <v>221</v>
      </c>
    </row>
    <row r="25" spans="1:2" ht="34.5" customHeight="1" thickBot="1">
      <c r="A25" s="22" t="s">
        <v>178</v>
      </c>
      <c r="B25" s="21" t="s">
        <v>204</v>
      </c>
    </row>
    <row r="26" spans="1:2" ht="37.5" customHeight="1" thickBot="1">
      <c r="A26" s="22" t="s">
        <v>100</v>
      </c>
      <c r="B26" s="17" t="s">
        <v>222</v>
      </c>
    </row>
    <row r="27" spans="1:2" ht="36.75" customHeight="1" thickBot="1">
      <c r="A27" s="101" t="s">
        <v>102</v>
      </c>
      <c r="B27" s="102"/>
    </row>
    <row r="28" spans="1:2" ht="40.5" customHeight="1" thickBot="1">
      <c r="A28" s="20" t="s">
        <v>171</v>
      </c>
      <c r="B28" s="24" t="s">
        <v>172</v>
      </c>
    </row>
    <row r="29" spans="1:2" ht="43.5" customHeight="1" thickBot="1">
      <c r="A29" s="22" t="s">
        <v>173</v>
      </c>
      <c r="B29" s="24" t="s">
        <v>174</v>
      </c>
    </row>
    <row r="30" spans="1:2" ht="38.25" customHeight="1" thickBot="1">
      <c r="A30" s="22" t="s">
        <v>175</v>
      </c>
      <c r="B30" s="17" t="s">
        <v>223</v>
      </c>
    </row>
    <row r="31" spans="1:2" ht="28.5" customHeight="1" thickBot="1">
      <c r="A31" s="22" t="s">
        <v>103</v>
      </c>
      <c r="B31" s="17" t="s">
        <v>224</v>
      </c>
    </row>
    <row r="32" spans="1:2" ht="38.25" customHeight="1" thickBot="1">
      <c r="A32" s="22" t="s">
        <v>104</v>
      </c>
      <c r="B32" s="21" t="s">
        <v>179</v>
      </c>
    </row>
    <row r="33" spans="1:2" ht="48.75" customHeight="1" thickBot="1">
      <c r="A33" s="101" t="s">
        <v>105</v>
      </c>
      <c r="B33" s="102"/>
    </row>
    <row r="34" spans="1:2" ht="38.25" customHeight="1" thickBot="1">
      <c r="A34" s="22" t="s">
        <v>106</v>
      </c>
      <c r="B34" s="21" t="s">
        <v>226</v>
      </c>
    </row>
    <row r="35" spans="1:2" ht="40.5" customHeight="1" thickBot="1">
      <c r="A35" s="22" t="s">
        <v>107</v>
      </c>
      <c r="B35" s="17" t="s">
        <v>225</v>
      </c>
    </row>
    <row r="36" spans="1:2" ht="56.25" customHeight="1" thickBot="1">
      <c r="A36" s="22" t="s">
        <v>108</v>
      </c>
      <c r="B36" s="17" t="s">
        <v>227</v>
      </c>
    </row>
    <row r="37" spans="1:2" ht="31.5" customHeight="1" thickBot="1">
      <c r="A37" s="22" t="s">
        <v>123</v>
      </c>
      <c r="B37" s="17" t="s">
        <v>228</v>
      </c>
    </row>
    <row r="38" spans="1:2" ht="81.75" customHeight="1" thickBot="1">
      <c r="A38" s="22" t="s">
        <v>109</v>
      </c>
      <c r="B38" s="17" t="s">
        <v>129</v>
      </c>
    </row>
    <row r="39" spans="1:2" ht="87.75" customHeight="1" thickBot="1">
      <c r="A39" s="25" t="s">
        <v>180</v>
      </c>
      <c r="B39" s="21" t="s">
        <v>205</v>
      </c>
    </row>
    <row r="40" spans="1:2" ht="39.75" customHeight="1" thickBot="1">
      <c r="A40" s="25" t="s">
        <v>181</v>
      </c>
      <c r="B40" s="21" t="s">
        <v>177</v>
      </c>
    </row>
    <row r="41" spans="1:2" ht="31.5" customHeight="1" thickBot="1">
      <c r="A41" s="22" t="s">
        <v>182</v>
      </c>
      <c r="B41" s="21" t="s">
        <v>124</v>
      </c>
    </row>
    <row r="42" spans="1:2" ht="37.5" customHeight="1" thickBot="1">
      <c r="A42" s="22" t="s">
        <v>183</v>
      </c>
      <c r="B42" s="17" t="s">
        <v>229</v>
      </c>
    </row>
    <row r="43" spans="1:2" ht="52.5" customHeight="1" thickBot="1">
      <c r="A43" s="22" t="s">
        <v>184</v>
      </c>
      <c r="B43" s="21" t="s">
        <v>81</v>
      </c>
    </row>
    <row r="44" spans="1:2" ht="32.25" customHeight="1" thickBot="1">
      <c r="A44" s="22" t="s">
        <v>185</v>
      </c>
      <c r="B44" s="21" t="s">
        <v>125</v>
      </c>
    </row>
    <row r="45" spans="1:2" ht="33.75" customHeight="1" thickBot="1">
      <c r="A45" s="22" t="s">
        <v>186</v>
      </c>
      <c r="B45" s="21" t="s">
        <v>126</v>
      </c>
    </row>
    <row r="46" spans="1:2" ht="47.25" customHeight="1" thickBot="1">
      <c r="A46" s="22" t="s">
        <v>187</v>
      </c>
      <c r="B46" s="21" t="s">
        <v>127</v>
      </c>
    </row>
    <row r="47" spans="1:2" ht="34.5" customHeight="1" thickBot="1">
      <c r="A47" s="22" t="s">
        <v>188</v>
      </c>
      <c r="B47" s="21" t="s">
        <v>230</v>
      </c>
    </row>
    <row r="48" spans="1:2" ht="96" customHeight="1" thickBot="1">
      <c r="A48" s="22" t="s">
        <v>189</v>
      </c>
      <c r="B48" s="21" t="s">
        <v>234</v>
      </c>
    </row>
    <row r="49" spans="1:2" ht="37.5" customHeight="1" thickBot="1">
      <c r="A49" s="22" t="s">
        <v>190</v>
      </c>
      <c r="B49" s="21" t="s">
        <v>176</v>
      </c>
    </row>
    <row r="50" spans="1:2" ht="42" customHeight="1" thickBot="1">
      <c r="A50" s="22" t="s">
        <v>193</v>
      </c>
      <c r="B50" s="21" t="s">
        <v>191</v>
      </c>
    </row>
    <row r="51" spans="1:2" ht="87" customHeight="1" thickBot="1">
      <c r="A51" s="25" t="s">
        <v>194</v>
      </c>
      <c r="B51" s="21" t="s">
        <v>196</v>
      </c>
    </row>
    <row r="52" spans="1:2" ht="82.5" customHeight="1" thickBot="1">
      <c r="A52" s="25" t="s">
        <v>195</v>
      </c>
      <c r="B52" s="21" t="s">
        <v>231</v>
      </c>
    </row>
    <row r="53" spans="1:2" ht="34.5" customHeight="1" thickBot="1">
      <c r="A53" s="101" t="s">
        <v>110</v>
      </c>
      <c r="B53" s="102"/>
    </row>
    <row r="54" spans="1:2" ht="35.25" customHeight="1" thickBot="1">
      <c r="A54" s="22" t="s">
        <v>111</v>
      </c>
      <c r="B54" s="21" t="s">
        <v>136</v>
      </c>
    </row>
    <row r="55" spans="1:2" ht="47.25" customHeight="1" thickBot="1">
      <c r="A55" s="22" t="s">
        <v>112</v>
      </c>
      <c r="B55" s="21" t="s">
        <v>207</v>
      </c>
    </row>
    <row r="56" spans="1:2" ht="36" customHeight="1" thickBot="1">
      <c r="A56" s="22" t="s">
        <v>113</v>
      </c>
      <c r="B56" s="21" t="s">
        <v>137</v>
      </c>
    </row>
    <row r="57" spans="1:2" ht="32.25" customHeight="1" thickBot="1">
      <c r="A57" s="22" t="s">
        <v>114</v>
      </c>
      <c r="B57" s="21" t="s">
        <v>192</v>
      </c>
    </row>
    <row r="58" spans="1:2" ht="38.25" customHeight="1" thickBot="1">
      <c r="A58" s="22" t="s">
        <v>115</v>
      </c>
      <c r="B58" s="21" t="s">
        <v>130</v>
      </c>
    </row>
    <row r="59" spans="1:2" ht="32.25" customHeight="1" thickBot="1">
      <c r="A59" s="22" t="s">
        <v>116</v>
      </c>
      <c r="B59" s="21" t="s">
        <v>192</v>
      </c>
    </row>
    <row r="60" spans="1:2" ht="81.75" customHeight="1" thickBot="1">
      <c r="A60" s="22" t="s">
        <v>117</v>
      </c>
      <c r="B60" s="21" t="s">
        <v>131</v>
      </c>
    </row>
    <row r="61" spans="1:2" ht="84.75" customHeight="1" thickBot="1">
      <c r="A61" s="22" t="s">
        <v>118</v>
      </c>
      <c r="B61" s="21" t="s">
        <v>132</v>
      </c>
    </row>
    <row r="62" spans="1:2" ht="38.25" customHeight="1" thickBot="1">
      <c r="A62" s="101" t="s">
        <v>139</v>
      </c>
      <c r="B62" s="102"/>
    </row>
    <row r="63" spans="1:2" ht="42.75" customHeight="1" thickBot="1">
      <c r="A63" s="22" t="s">
        <v>119</v>
      </c>
      <c r="B63" s="21" t="s">
        <v>133</v>
      </c>
    </row>
    <row r="64" spans="1:2" ht="42.75" customHeight="1" thickBot="1">
      <c r="A64" s="22" t="s">
        <v>206</v>
      </c>
      <c r="B64" s="21" t="s">
        <v>232</v>
      </c>
    </row>
    <row r="65" spans="1:2" ht="39.75" customHeight="1" thickBot="1">
      <c r="A65" s="22" t="s">
        <v>120</v>
      </c>
      <c r="B65" s="21" t="s">
        <v>133</v>
      </c>
    </row>
    <row r="66" spans="1:2" ht="38.25" customHeight="1" thickBot="1">
      <c r="A66" s="22" t="s">
        <v>121</v>
      </c>
      <c r="B66" s="21" t="s">
        <v>134</v>
      </c>
    </row>
    <row r="67" spans="1:2" ht="51" customHeight="1" thickBot="1">
      <c r="A67" s="22" t="s">
        <v>122</v>
      </c>
      <c r="B67" s="17" t="s">
        <v>233</v>
      </c>
    </row>
    <row r="68" spans="1:2" ht="34.5" customHeight="1"/>
    <row r="69" spans="1:2" ht="42" customHeight="1">
      <c r="A69" s="103" t="s">
        <v>235</v>
      </c>
      <c r="B69" s="103"/>
    </row>
    <row r="70" spans="1:2" ht="15.75">
      <c r="A70" s="103" t="s">
        <v>135</v>
      </c>
      <c r="B70" s="103"/>
    </row>
  </sheetData>
  <mergeCells count="18">
    <mergeCell ref="A16:B16"/>
    <mergeCell ref="A18:B18"/>
    <mergeCell ref="A20:B20"/>
    <mergeCell ref="A21:B21"/>
    <mergeCell ref="A27:B27"/>
    <mergeCell ref="A2:B2"/>
    <mergeCell ref="A4:B4"/>
    <mergeCell ref="A10:B10"/>
    <mergeCell ref="A9:B9"/>
    <mergeCell ref="A6:B6"/>
    <mergeCell ref="A7:B7"/>
    <mergeCell ref="A8:B8"/>
    <mergeCell ref="A3:B3"/>
    <mergeCell ref="A33:B33"/>
    <mergeCell ref="A53:B53"/>
    <mergeCell ref="A62:B62"/>
    <mergeCell ref="A69:B69"/>
    <mergeCell ref="A70:B7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rowBreaks count="1" manualBreakCount="1">
    <brk id="60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5.Оп.отч.испол.пл.реал.МП</vt:lpstr>
      <vt:lpstr>пояс.зап. к опер.отчету</vt:lpstr>
      <vt:lpstr>'5.Оп.отч.испол.пл.реал.МП'!Область_печати</vt:lpstr>
      <vt:lpstr>'пояс.зап. к опер.отчету'!Область_печати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2023-10-17T14:42:00Z</dcterms:modified>
</cp:coreProperties>
</file>