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030" windowHeight="7965" tabRatio="886"/>
  </bookViews>
  <sheets>
    <sheet name="5.Оп.отч.испол.пл.реал.МП" sheetId="2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2" i="26" l="1"/>
  <c r="E13" i="26"/>
  <c r="E15" i="26"/>
  <c r="D13" i="26"/>
  <c r="D14" i="26"/>
  <c r="D15" i="26"/>
  <c r="D11" i="26"/>
  <c r="D12" i="26"/>
  <c r="E277" i="26"/>
  <c r="D277" i="26"/>
  <c r="E274" i="26"/>
  <c r="D274" i="26"/>
  <c r="E272" i="26"/>
  <c r="E259" i="26" s="1"/>
  <c r="D272" i="26"/>
  <c r="D259" i="26" s="1"/>
  <c r="E265" i="26"/>
  <c r="D265" i="26"/>
  <c r="E262" i="26"/>
  <c r="D262" i="26"/>
  <c r="E260" i="26"/>
  <c r="D260" i="26"/>
  <c r="F271" i="26"/>
  <c r="F268" i="26"/>
  <c r="F280" i="26"/>
  <c r="F286" i="26"/>
  <c r="F289" i="26"/>
  <c r="D284" i="26"/>
  <c r="E230" i="26"/>
  <c r="E231" i="26"/>
  <c r="E232" i="26"/>
  <c r="E233" i="26"/>
  <c r="E234" i="26"/>
  <c r="D234" i="26"/>
  <c r="D233" i="26"/>
  <c r="D232" i="26"/>
  <c r="D231" i="26"/>
  <c r="D230" i="26"/>
  <c r="D246" i="26"/>
  <c r="D241" i="26" s="1"/>
  <c r="E241" i="26"/>
  <c r="E200" i="26"/>
  <c r="E201" i="26"/>
  <c r="E202" i="26"/>
  <c r="E203" i="26"/>
  <c r="E204" i="26"/>
  <c r="D203" i="26"/>
  <c r="D202" i="26"/>
  <c r="D201" i="26"/>
  <c r="F201" i="26" s="1"/>
  <c r="D200" i="26"/>
  <c r="E104" i="26"/>
  <c r="E105" i="26"/>
  <c r="E107" i="26"/>
  <c r="D107" i="26"/>
  <c r="D105" i="26"/>
  <c r="D104" i="26"/>
  <c r="F198" i="26"/>
  <c r="F195" i="26"/>
  <c r="F23" i="26"/>
  <c r="F21" i="26"/>
  <c r="F20" i="26"/>
  <c r="F19" i="26"/>
  <c r="E18" i="26"/>
  <c r="D18" i="26"/>
  <c r="D17" i="26" s="1"/>
  <c r="D278" i="26"/>
  <c r="E276" i="26"/>
  <c r="E264" i="26" s="1"/>
  <c r="D276" i="26"/>
  <c r="D264" i="26" s="1"/>
  <c r="E275" i="26"/>
  <c r="D275" i="26"/>
  <c r="E273" i="26"/>
  <c r="D273" i="26"/>
  <c r="D261" i="26" s="1"/>
  <c r="D266" i="26"/>
  <c r="E263" i="26"/>
  <c r="D263" i="26"/>
  <c r="E261" i="26"/>
  <c r="F26" i="26"/>
  <c r="F27" i="26"/>
  <c r="F29" i="26"/>
  <c r="F25" i="26"/>
  <c r="E258" i="26"/>
  <c r="D258" i="26"/>
  <c r="E256" i="26"/>
  <c r="D256" i="26"/>
  <c r="E252" i="26"/>
  <c r="E247" i="26" s="1"/>
  <c r="D247" i="26"/>
  <c r="E235" i="26"/>
  <c r="D235" i="26"/>
  <c r="F13" i="26"/>
  <c r="F228" i="26"/>
  <c r="F225" i="26"/>
  <c r="E223" i="26"/>
  <c r="E217" i="26"/>
  <c r="D217" i="26"/>
  <c r="D216" i="26"/>
  <c r="D211" i="26" s="1"/>
  <c r="D205" i="26"/>
  <c r="E193" i="26"/>
  <c r="D193" i="26"/>
  <c r="E192" i="26"/>
  <c r="E108" i="26" s="1"/>
  <c r="D192" i="26"/>
  <c r="D187" i="26" s="1"/>
  <c r="F186" i="26"/>
  <c r="E181" i="26"/>
  <c r="D181" i="26"/>
  <c r="F180" i="26"/>
  <c r="E175" i="26"/>
  <c r="D175" i="26"/>
  <c r="E169" i="26"/>
  <c r="D169" i="26"/>
  <c r="F168" i="26"/>
  <c r="E163" i="26"/>
  <c r="D163" i="26"/>
  <c r="F162" i="26"/>
  <c r="E160" i="26"/>
  <c r="E157" i="26" s="1"/>
  <c r="D160" i="26"/>
  <c r="D106" i="26" s="1"/>
  <c r="D156" i="26"/>
  <c r="D151" i="26" s="1"/>
  <c r="E145" i="26"/>
  <c r="F150" i="26"/>
  <c r="D139" i="26"/>
  <c r="E139" i="26"/>
  <c r="F138" i="26"/>
  <c r="F135" i="26"/>
  <c r="E133" i="26"/>
  <c r="D133" i="26"/>
  <c r="D127" i="26"/>
  <c r="E127" i="26"/>
  <c r="D121" i="26"/>
  <c r="E121" i="26"/>
  <c r="F120" i="26"/>
  <c r="E115" i="26"/>
  <c r="D109" i="26"/>
  <c r="E109" i="26"/>
  <c r="E97" i="26"/>
  <c r="D97" i="26"/>
  <c r="E96" i="26"/>
  <c r="E91" i="26" s="1"/>
  <c r="D96" i="26"/>
  <c r="D91" i="26" s="1"/>
  <c r="F90" i="26"/>
  <c r="E85" i="26"/>
  <c r="D85" i="26"/>
  <c r="E84" i="26"/>
  <c r="E79" i="26" s="1"/>
  <c r="D79" i="26"/>
  <c r="D78" i="26"/>
  <c r="D73" i="26" s="1"/>
  <c r="E73" i="26"/>
  <c r="E71" i="26"/>
  <c r="D71" i="26"/>
  <c r="E70" i="26"/>
  <c r="D70" i="26"/>
  <c r="E69" i="26"/>
  <c r="D69" i="26"/>
  <c r="E68" i="26"/>
  <c r="D68" i="26"/>
  <c r="E66" i="26"/>
  <c r="E61" i="26" s="1"/>
  <c r="D66" i="26"/>
  <c r="D61" i="26" s="1"/>
  <c r="E60" i="26"/>
  <c r="D60" i="26"/>
  <c r="D55" i="26" s="1"/>
  <c r="E49" i="26"/>
  <c r="D54" i="26"/>
  <c r="D49" i="26" s="1"/>
  <c r="E43" i="26"/>
  <c r="D48" i="26"/>
  <c r="D43" i="26" s="1"/>
  <c r="D42" i="26"/>
  <c r="D37" i="26" s="1"/>
  <c r="E37" i="26"/>
  <c r="E35" i="26"/>
  <c r="D35" i="26"/>
  <c r="E34" i="26"/>
  <c r="D34" i="26"/>
  <c r="E33" i="26"/>
  <c r="D33" i="26"/>
  <c r="E32" i="26"/>
  <c r="D32" i="26"/>
  <c r="E284" i="26" l="1"/>
  <c r="F241" i="26"/>
  <c r="F246" i="26"/>
  <c r="D204" i="26"/>
  <c r="F204" i="26" s="1"/>
  <c r="F202" i="26"/>
  <c r="F105" i="26"/>
  <c r="F193" i="26"/>
  <c r="F283" i="26"/>
  <c r="E106" i="26"/>
  <c r="F106" i="26" s="1"/>
  <c r="D108" i="26"/>
  <c r="F108" i="26" s="1"/>
  <c r="F18" i="26"/>
  <c r="F17" i="26" s="1"/>
  <c r="F235" i="26"/>
  <c r="D229" i="26"/>
  <c r="F78" i="26"/>
  <c r="E199" i="26"/>
  <c r="E72" i="26"/>
  <c r="E67" i="26" s="1"/>
  <c r="E205" i="26"/>
  <c r="F205" i="26" s="1"/>
  <c r="D253" i="26"/>
  <c r="D31" i="26"/>
  <c r="D157" i="26"/>
  <c r="F157" i="26" s="1"/>
  <c r="E17" i="26"/>
  <c r="F192" i="26"/>
  <c r="F256" i="26"/>
  <c r="F60" i="26"/>
  <c r="F160" i="26"/>
  <c r="D72" i="26"/>
  <c r="E187" i="26"/>
  <c r="F187" i="26" s="1"/>
  <c r="F216" i="26"/>
  <c r="F258" i="26"/>
  <c r="E278" i="26"/>
  <c r="E266" i="26"/>
  <c r="F210" i="26"/>
  <c r="E55" i="26"/>
  <c r="F31" i="26" s="1"/>
  <c r="F247" i="26"/>
  <c r="F48" i="26"/>
  <c r="F240" i="26"/>
  <c r="D223" i="26"/>
  <c r="F223" i="26" s="1"/>
  <c r="E24" i="26"/>
  <c r="F37" i="26"/>
  <c r="F43" i="26"/>
  <c r="F49" i="26"/>
  <c r="F61" i="26"/>
  <c r="F85" i="26"/>
  <c r="F91" i="26"/>
  <c r="F114" i="26"/>
  <c r="F126" i="26"/>
  <c r="F132" i="26"/>
  <c r="F144" i="26"/>
  <c r="F156" i="26"/>
  <c r="F163" i="26"/>
  <c r="F169" i="26"/>
  <c r="F175" i="26"/>
  <c r="F181" i="26"/>
  <c r="E211" i="26"/>
  <c r="F211" i="26" s="1"/>
  <c r="F222" i="26"/>
  <c r="F54" i="26"/>
  <c r="F66" i="26"/>
  <c r="F96" i="26"/>
  <c r="D115" i="26"/>
  <c r="F115" i="26" s="1"/>
  <c r="D145" i="26"/>
  <c r="F145" i="26" s="1"/>
  <c r="F174" i="26"/>
  <c r="D199" i="26"/>
  <c r="F232" i="26"/>
  <c r="E253" i="26"/>
  <c r="F42" i="26"/>
  <c r="F109" i="26"/>
  <c r="F121" i="26"/>
  <c r="F127" i="26"/>
  <c r="F139" i="26"/>
  <c r="E151" i="26"/>
  <c r="F151" i="26" s="1"/>
  <c r="F217" i="26"/>
  <c r="F277" i="26" l="1"/>
  <c r="F284" i="26"/>
  <c r="E11" i="26"/>
  <c r="F234" i="26"/>
  <c r="F72" i="26"/>
  <c r="E103" i="26"/>
  <c r="D103" i="26"/>
  <c r="E36" i="26"/>
  <c r="F253" i="26"/>
  <c r="F55" i="26"/>
  <c r="D67" i="26"/>
  <c r="F278" i="26"/>
  <c r="F266" i="26"/>
  <c r="F199" i="26"/>
  <c r="F16" i="26"/>
  <c r="F14" i="26" l="1"/>
  <c r="F103" i="26"/>
  <c r="D30" i="26"/>
  <c r="D36" i="26"/>
  <c r="F36" i="26" s="1"/>
  <c r="F67" i="26"/>
  <c r="F265" i="26"/>
  <c r="F272" i="26"/>
  <c r="F260" i="26"/>
  <c r="F259" i="26"/>
  <c r="F229" i="26"/>
  <c r="E30" i="26"/>
  <c r="F30" i="26" l="1"/>
  <c r="D24" i="26"/>
  <c r="F12" i="26" l="1"/>
  <c r="F11" i="26"/>
  <c r="F24" i="26"/>
</calcChain>
</file>

<file path=xl/sharedStrings.xml><?xml version="1.0" encoding="utf-8"?>
<sst xmlns="http://schemas.openxmlformats.org/spreadsheetml/2006/main" count="381" uniqueCount="106">
  <si>
    <t>1.</t>
  </si>
  <si>
    <t>2.</t>
  </si>
  <si>
    <t>3.</t>
  </si>
  <si>
    <t>4.</t>
  </si>
  <si>
    <t>5.</t>
  </si>
  <si>
    <t>Федеральный бюджет</t>
  </si>
  <si>
    <t>Итого</t>
  </si>
  <si>
    <t>№ п/п</t>
  </si>
  <si>
    <t>1.1.</t>
  </si>
  <si>
    <t>1.2.</t>
  </si>
  <si>
    <t>1.3.</t>
  </si>
  <si>
    <t>2.1.</t>
  </si>
  <si>
    <t>2.2.</t>
  </si>
  <si>
    <t>2.3.</t>
  </si>
  <si>
    <t>Наименование структурного элемента</t>
  </si>
  <si>
    <t>Бюджет ЛО</t>
  </si>
  <si>
    <t>Бюджет ГМР</t>
  </si>
  <si>
    <t>Внебюджетные источники</t>
  </si>
  <si>
    <t>% выполнения от годового плана</t>
  </si>
  <si>
    <t>Оценка недвижимости, признание прав и регулирование отношений по муниципальной собственности</t>
  </si>
  <si>
    <t>1.4.</t>
  </si>
  <si>
    <t>1.5.</t>
  </si>
  <si>
    <t>2.4.</t>
  </si>
  <si>
    <t>2.5.</t>
  </si>
  <si>
    <t>4.5.</t>
  </si>
  <si>
    <t>4.7.</t>
  </si>
  <si>
    <t>5.4.</t>
  </si>
  <si>
    <t>5.5.</t>
  </si>
  <si>
    <t>Мероприятия в области строительства, архитектуры и градостроительства</t>
  </si>
  <si>
    <t xml:space="preserve">Содействие созданию условий для развития сельского хозяйства   </t>
  </si>
  <si>
    <t xml:space="preserve">Комплекс процессных мероприятий "Обеспечение безопасности на территории  МО Войсковицкое сельское поселение "      </t>
  </si>
  <si>
    <t xml:space="preserve">Проведение мероприятий по гражданской обороне;         </t>
  </si>
  <si>
    <t xml:space="preserve">Предупреждение и ликвидация последствий чрезвычайных ситуаций и стихийных бедствий природного и техногенного характера;           </t>
  </si>
  <si>
    <t xml:space="preserve">Профилактика терроризма и экстремизма 
</t>
  </si>
  <si>
    <t xml:space="preserve"> Мероприятия по формированию законопослушного поведения участников дорожного движения         </t>
  </si>
  <si>
    <t xml:space="preserve">Мероприятия в области жилищного хозяйства   </t>
  </si>
  <si>
    <t>Мероприятия  по энергосбережению и повышению энергоэффективности</t>
  </si>
  <si>
    <t xml:space="preserve">Мероприятия по организации и содержанию мест захоронений            </t>
  </si>
  <si>
    <t> 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</si>
  <si>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Обеспечение деятельности подведомственных учреждений культуры</t>
  </si>
  <si>
    <t xml:space="preserve"> Обеспечение деятельности библиотек</t>
  </si>
  <si>
    <t>4.1.</t>
  </si>
  <si>
    <t>4.3.</t>
  </si>
  <si>
    <t>5.1.</t>
  </si>
  <si>
    <t>5.3.</t>
  </si>
  <si>
    <t>Местный бюджет</t>
  </si>
  <si>
    <t>Мероприятия по озеленению территории поселения</t>
  </si>
  <si>
    <t xml:space="preserve">Источники финансирования согласно годовому плану </t>
  </si>
  <si>
    <t>местный бюджет</t>
  </si>
  <si>
    <t xml:space="preserve">Организация уличного освещения     </t>
  </si>
  <si>
    <t xml:space="preserve">Мероприятия в области благоустройства   </t>
  </si>
  <si>
    <t xml:space="preserve">Сбор и удаление твердых коммунальных отходов (ТКО) с несанкционированных свалок </t>
  </si>
  <si>
    <t xml:space="preserve">Организация и проведение культурно-массовых молодежных мероприятий </t>
  </si>
  <si>
    <t xml:space="preserve">Реализация комплекса мер по профилактике девиантного поведения молодежи и трудовой адаптации несовершеннолетних 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</si>
  <si>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</si>
  <si>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>Ремонт автомобильных дорог общего пользования местного значения</t>
  </si>
  <si>
    <t>Проведение культурно-массовых мероприятий к праздничным и памятным датам</t>
  </si>
  <si>
    <t xml:space="preserve">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</si>
  <si>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Содержание и уборка автомобильных дорог</t>
  </si>
  <si>
    <t xml:space="preserve">Проведение мероприятий по обеспечению безопасности дорожного движения </t>
  </si>
  <si>
    <t xml:space="preserve">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</si>
  <si>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</si>
  <si>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 xml:space="preserve">Мероприятия в области коммунального хозяйства </t>
  </si>
  <si>
    <t>Утверждаю</t>
  </si>
  <si>
    <t>Войсковицкого сельского поселения</t>
  </si>
  <si>
    <t xml:space="preserve">Распределение бюджетных ассигнований на реализацию муниципальных программ в  МО Войсковицкое сельское поселение в 2024г </t>
  </si>
  <si>
    <t xml:space="preserve">Коплекс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</t>
  </si>
  <si>
    <t>3.1</t>
  </si>
  <si>
    <t xml:space="preserve">Обеспечение деятельности подведомственных учреждений </t>
  </si>
  <si>
    <t>3.2</t>
  </si>
  <si>
    <t>3.3</t>
  </si>
  <si>
    <t>3.4</t>
  </si>
  <si>
    <t>3.6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</si>
  <si>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</si>
  <si>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</si>
  <si>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</si>
  <si>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</si>
  <si>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</si>
  <si>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</si>
  <si>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</si>
  <si>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</si>
  <si>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</si>
  <si>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</si>
  <si>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И.о. главы администрации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</si>
  <si>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</si>
  <si>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Е.В.Воронин</t>
  </si>
  <si>
    <t>Исполнено за 2024г (тыс.руб.)</t>
  </si>
  <si>
    <t>Итого по муниципальной программе "Муниципальная программа Войсковицкого сельского поселения "Социально-экономическое развитие Войсковицкого сельского поселения"</t>
  </si>
  <si>
    <t>Исполнение Плана реализации  муниципальной  программы МО Войсковицкого селського поселения 
 с начала текущего года</t>
  </si>
  <si>
    <t>Запланированный объем финансирования на 2024г (тыс.руб)</t>
  </si>
  <si>
    <r>
      <t>I.</t>
    </r>
    <r>
      <rPr>
        <b/>
        <sz val="8"/>
        <color indexed="8"/>
        <rFont val="Times New Roman"/>
        <family val="1"/>
        <charset val="204"/>
      </rPr>
      <t>                     Региональные проекты</t>
    </r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</si>
  <si>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</si>
  <si>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</si>
  <si>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r>
      <t>II.</t>
    </r>
    <r>
      <rPr>
        <b/>
        <sz val="8"/>
        <color indexed="8"/>
        <rFont val="Times New Roman"/>
        <family val="1"/>
        <charset val="204"/>
      </rPr>
      <t>                 Комплексы процессных мероприятий</t>
    </r>
  </si>
  <si>
    <t>Комплекс процессных мероприятий "Стимулирование экономической активности"</t>
  </si>
  <si>
    <r>
      <t>III.</t>
    </r>
    <r>
      <rPr>
        <b/>
        <sz val="8"/>
        <color indexed="8"/>
        <rFont val="Times New Roman"/>
        <family val="1"/>
        <charset val="204"/>
      </rPr>
      <t>              Отраслевые проекты</t>
    </r>
  </si>
  <si>
    <t>Отраслевой проект "Современный облик сельских территорий"</t>
  </si>
  <si>
    <t>Отраслевой проект "Благоустройство сельских территорий"</t>
  </si>
  <si>
    <t>Мероприятия в области владения, пользования и распоряжения имуществом, находящимся в муниципальной собственности</t>
  </si>
  <si>
    <t>Мероприятия по развитию и поддержке малого и среднего предпринимательства</t>
  </si>
  <si>
    <t xml:space="preserve">Обеспечение первичных мер пожарной безопасности; </t>
  </si>
  <si>
    <t xml:space="preserve">Обеспечение деятельности подведомственных учреждений физкультуры и спорта </t>
  </si>
  <si>
    <t>Организация и проведение мероприятий в области физической культуры и спорта</t>
  </si>
  <si>
    <t>Обеспечение комплексного развития сельских территорий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</si>
  <si>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</si>
  <si>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Благоустройство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</si>
</sst>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0" fontId="7" fillId="8" borderId="1" xfId="0" applyNumberFormat="1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 wrapText="1"/>
    </xf>
    <xf numFmtId="10" fontId="7" fillId="7" borderId="1" xfId="0" applyNumberFormat="1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 vertical="center" wrapText="1"/>
    </xf>
    <xf numFmtId="10" fontId="7" fillId="6" borderId="1" xfId="0" applyNumberFormat="1" applyFont="1" applyFill="1" applyBorder="1" applyAlignment="1">
      <alignment horizontal="center"/>
    </xf>
    <xf numFmtId="10" fontId="7" fillId="9" borderId="1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6" borderId="10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10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10" fillId="6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2" fontId="8" fillId="0" borderId="0" xfId="0" applyNumberFormat="1" applyFont="1"/>
    <xf numFmtId="2" fontId="4" fillId="6" borderId="4" xfId="0" applyNumberFormat="1" applyFont="1" applyFill="1" applyBorder="1" applyAlignment="1">
      <alignment horizontal="center" vertical="center" wrapText="1"/>
    </xf>
    <xf numFmtId="2" fontId="4" fillId="6" borderId="1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8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2" fontId="10" fillId="10" borderId="4" xfId="0" applyNumberFormat="1" applyFont="1" applyFill="1" applyBorder="1" applyAlignment="1">
      <alignment horizontal="center" vertical="center" wrapText="1"/>
    </xf>
    <xf numFmtId="2" fontId="2" fillId="10" borderId="4" xfId="0" applyNumberFormat="1" applyFont="1" applyFill="1" applyBorder="1" applyAlignment="1">
      <alignment horizontal="center" vertical="center" wrapText="1"/>
    </xf>
    <xf numFmtId="10" fontId="7" fillId="1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menova\&#1041;&#1070;&#1044;&#1046;&#1045;&#1058;%20_&#1052;&#1054;&#1049;\&#1041;&#1058;%202024\&#1048;&#1057;&#1055;.%20&#1041;&#1058;_3%20&#1082;&#1074;&#1072;&#1088;&#1090;&#1072;&#1083;%202024\&#1041;&#1070;&#1044;&#1046;&#1045;&#1058;_&#1055;&#1088;&#1080;&#1083;&#1086;&#1078;&#1077;&#1085;&#1080;&#1103;%20&#1040;&#1074;&#1090;&#1086;&#1084;&#1072;&#1090;%20_&#1079;&#1072;%20%203&#1082;&#1074;.2024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доходы 2024"/>
      <sheetName val="мбт 2024."/>
      <sheetName val="Ведомственная 2024,руб"/>
      <sheetName val="Смета_1"/>
      <sheetName val="9_Расходы 2024"/>
      <sheetName val="11 прил Расходы 2024"/>
      <sheetName val="13_Ведомственная 2024"/>
      <sheetName val="15_МУН прогр 2024"/>
      <sheetName val="для пояснительной"/>
      <sheetName val="15_ МУН прогр. 2024"/>
    </sheetNames>
    <sheetDataSet>
      <sheetData sheetId="0" refreshError="1"/>
      <sheetData sheetId="1" refreshError="1"/>
      <sheetData sheetId="2" refreshError="1"/>
      <sheetData sheetId="3" refreshError="1">
        <row r="167">
          <cell r="L167">
            <v>681400</v>
          </cell>
        </row>
        <row r="169">
          <cell r="L169">
            <v>496000</v>
          </cell>
        </row>
        <row r="194">
          <cell r="L194">
            <v>8800</v>
          </cell>
        </row>
        <row r="196">
          <cell r="L196">
            <v>10000</v>
          </cell>
          <cell r="M196">
            <v>0</v>
          </cell>
        </row>
        <row r="198">
          <cell r="M198">
            <v>0</v>
          </cell>
        </row>
        <row r="210">
          <cell r="L210">
            <v>20000</v>
          </cell>
          <cell r="M210">
            <v>20000</v>
          </cell>
        </row>
        <row r="257">
          <cell r="L257">
            <v>188600</v>
          </cell>
        </row>
        <row r="260">
          <cell r="L260">
            <v>750000</v>
          </cell>
        </row>
        <row r="268">
          <cell r="L268">
            <v>7040</v>
          </cell>
          <cell r="M268">
            <v>7040</v>
          </cell>
        </row>
        <row r="285">
          <cell r="L285">
            <v>1450000</v>
          </cell>
        </row>
        <row r="298">
          <cell r="L298">
            <v>2967800</v>
          </cell>
          <cell r="M298">
            <v>2967800</v>
          </cell>
        </row>
        <row r="351">
          <cell r="L351">
            <v>50000</v>
          </cell>
          <cell r="M351">
            <v>0</v>
          </cell>
        </row>
        <row r="391">
          <cell r="M391">
            <v>14000</v>
          </cell>
        </row>
        <row r="395">
          <cell r="L395">
            <v>420713.46</v>
          </cell>
          <cell r="M395">
            <v>420713.46</v>
          </cell>
        </row>
        <row r="396">
          <cell r="L396">
            <v>135100</v>
          </cell>
          <cell r="M396">
            <v>135100</v>
          </cell>
        </row>
        <row r="399">
          <cell r="L399">
            <v>124655.62</v>
          </cell>
          <cell r="M399">
            <v>124655.62</v>
          </cell>
        </row>
        <row r="400">
          <cell r="L400">
            <v>43200</v>
          </cell>
          <cell r="M400">
            <v>43200</v>
          </cell>
        </row>
        <row r="406">
          <cell r="L406">
            <v>780000</v>
          </cell>
        </row>
        <row r="453">
          <cell r="L453">
            <v>104000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89"/>
  <sheetViews>
    <sheetView tabSelected="1" view="pageBreakPreview" zoomScaleNormal="100" zoomScaleSheetLayoutView="100" workbookViewId="0">
      <selection activeCell="F23" sqref="F23"/>
    </sheetView>
  </sheetViews>
  <sheetFormatPr defaultRowHeight="11.25" outlineLevelRow="1" x14ac:dyDescent="0.2"/>
  <cols>
    <col min="1" max="1" width="5.28515625" style="44" customWidth="1"/>
    <col min="2" max="2" width="29" style="44" customWidth="1"/>
    <col min="3" max="3" width="10.42578125" style="45" customWidth="1"/>
    <col min="4" max="4" width="17.7109375" style="46" customWidth="1"/>
    <col min="5" max="5" width="18.85546875" style="46" customWidth="1"/>
    <col min="6" max="6" width="11.7109375" style="47" customWidth="1"/>
    <col min="7" max="245" width="9.140625" style="43"/>
    <col min="246" max="246" width="5.28515625" style="43" customWidth="1"/>
    <col min="247" max="247" width="29" style="43" customWidth="1"/>
    <col min="248" max="248" width="10.42578125" style="43" customWidth="1"/>
    <col min="249" max="249" width="17.7109375" style="43" customWidth="1"/>
    <col min="250" max="250" width="18.85546875" style="43" customWidth="1"/>
    <col min="251" max="251" width="11.7109375" style="43" customWidth="1"/>
    <col min="252" max="258" width="0" style="43" hidden="1" customWidth="1"/>
    <col min="259" max="260" width="9.140625" style="43"/>
    <col min="261" max="261" width="11.7109375" style="43" bestFit="1" customWidth="1"/>
    <col min="262" max="501" width="9.140625" style="43"/>
    <col min="502" max="502" width="5.28515625" style="43" customWidth="1"/>
    <col min="503" max="503" width="29" style="43" customWidth="1"/>
    <col min="504" max="504" width="10.42578125" style="43" customWidth="1"/>
    <col min="505" max="505" width="17.7109375" style="43" customWidth="1"/>
    <col min="506" max="506" width="18.85546875" style="43" customWidth="1"/>
    <col min="507" max="507" width="11.7109375" style="43" customWidth="1"/>
    <col min="508" max="514" width="0" style="43" hidden="1" customWidth="1"/>
    <col min="515" max="516" width="9.140625" style="43"/>
    <col min="517" max="517" width="11.7109375" style="43" bestFit="1" customWidth="1"/>
    <col min="518" max="757" width="9.140625" style="43"/>
    <col min="758" max="758" width="5.28515625" style="43" customWidth="1"/>
    <col min="759" max="759" width="29" style="43" customWidth="1"/>
    <col min="760" max="760" width="10.42578125" style="43" customWidth="1"/>
    <col min="761" max="761" width="17.7109375" style="43" customWidth="1"/>
    <col min="762" max="762" width="18.85546875" style="43" customWidth="1"/>
    <col min="763" max="763" width="11.7109375" style="43" customWidth="1"/>
    <col min="764" max="770" width="0" style="43" hidden="1" customWidth="1"/>
    <col min="771" max="772" width="9.140625" style="43"/>
    <col min="773" max="773" width="11.7109375" style="43" bestFit="1" customWidth="1"/>
    <col min="774" max="1013" width="9.140625" style="43"/>
    <col min="1014" max="1014" width="5.28515625" style="43" customWidth="1"/>
    <col min="1015" max="1015" width="29" style="43" customWidth="1"/>
    <col min="1016" max="1016" width="10.42578125" style="43" customWidth="1"/>
    <col min="1017" max="1017" width="17.7109375" style="43" customWidth="1"/>
    <col min="1018" max="1018" width="18.85546875" style="43" customWidth="1"/>
    <col min="1019" max="1019" width="11.7109375" style="43" customWidth="1"/>
    <col min="1020" max="1026" width="0" style="43" hidden="1" customWidth="1"/>
    <col min="1027" max="1028" width="9.140625" style="43"/>
    <col min="1029" max="1029" width="11.7109375" style="43" bestFit="1" customWidth="1"/>
    <col min="1030" max="1269" width="9.140625" style="43"/>
    <col min="1270" max="1270" width="5.28515625" style="43" customWidth="1"/>
    <col min="1271" max="1271" width="29" style="43" customWidth="1"/>
    <col min="1272" max="1272" width="10.42578125" style="43" customWidth="1"/>
    <col min="1273" max="1273" width="17.7109375" style="43" customWidth="1"/>
    <col min="1274" max="1274" width="18.85546875" style="43" customWidth="1"/>
    <col min="1275" max="1275" width="11.7109375" style="43" customWidth="1"/>
    <col min="1276" max="1282" width="0" style="43" hidden="1" customWidth="1"/>
    <col min="1283" max="1284" width="9.140625" style="43"/>
    <col min="1285" max="1285" width="11.7109375" style="43" bestFit="1" customWidth="1"/>
    <col min="1286" max="1525" width="9.140625" style="43"/>
    <col min="1526" max="1526" width="5.28515625" style="43" customWidth="1"/>
    <col min="1527" max="1527" width="29" style="43" customWidth="1"/>
    <col min="1528" max="1528" width="10.42578125" style="43" customWidth="1"/>
    <col min="1529" max="1529" width="17.7109375" style="43" customWidth="1"/>
    <col min="1530" max="1530" width="18.85546875" style="43" customWidth="1"/>
    <col min="1531" max="1531" width="11.7109375" style="43" customWidth="1"/>
    <col min="1532" max="1538" width="0" style="43" hidden="1" customWidth="1"/>
    <col min="1539" max="1540" width="9.140625" style="43"/>
    <col min="1541" max="1541" width="11.7109375" style="43" bestFit="1" customWidth="1"/>
    <col min="1542" max="1781" width="9.140625" style="43"/>
    <col min="1782" max="1782" width="5.28515625" style="43" customWidth="1"/>
    <col min="1783" max="1783" width="29" style="43" customWidth="1"/>
    <col min="1784" max="1784" width="10.42578125" style="43" customWidth="1"/>
    <col min="1785" max="1785" width="17.7109375" style="43" customWidth="1"/>
    <col min="1786" max="1786" width="18.85546875" style="43" customWidth="1"/>
    <col min="1787" max="1787" width="11.7109375" style="43" customWidth="1"/>
    <col min="1788" max="1794" width="0" style="43" hidden="1" customWidth="1"/>
    <col min="1795" max="1796" width="9.140625" style="43"/>
    <col min="1797" max="1797" width="11.7109375" style="43" bestFit="1" customWidth="1"/>
    <col min="1798" max="2037" width="9.140625" style="43"/>
    <col min="2038" max="2038" width="5.28515625" style="43" customWidth="1"/>
    <col min="2039" max="2039" width="29" style="43" customWidth="1"/>
    <col min="2040" max="2040" width="10.42578125" style="43" customWidth="1"/>
    <col min="2041" max="2041" width="17.7109375" style="43" customWidth="1"/>
    <col min="2042" max="2042" width="18.85546875" style="43" customWidth="1"/>
    <col min="2043" max="2043" width="11.7109375" style="43" customWidth="1"/>
    <col min="2044" max="2050" width="0" style="43" hidden="1" customWidth="1"/>
    <col min="2051" max="2052" width="9.140625" style="43"/>
    <col min="2053" max="2053" width="11.7109375" style="43" bestFit="1" customWidth="1"/>
    <col min="2054" max="2293" width="9.140625" style="43"/>
    <col min="2294" max="2294" width="5.28515625" style="43" customWidth="1"/>
    <col min="2295" max="2295" width="29" style="43" customWidth="1"/>
    <col min="2296" max="2296" width="10.42578125" style="43" customWidth="1"/>
    <col min="2297" max="2297" width="17.7109375" style="43" customWidth="1"/>
    <col min="2298" max="2298" width="18.85546875" style="43" customWidth="1"/>
    <col min="2299" max="2299" width="11.7109375" style="43" customWidth="1"/>
    <col min="2300" max="2306" width="0" style="43" hidden="1" customWidth="1"/>
    <col min="2307" max="2308" width="9.140625" style="43"/>
    <col min="2309" max="2309" width="11.7109375" style="43" bestFit="1" customWidth="1"/>
    <col min="2310" max="2549" width="9.140625" style="43"/>
    <col min="2550" max="2550" width="5.28515625" style="43" customWidth="1"/>
    <col min="2551" max="2551" width="29" style="43" customWidth="1"/>
    <col min="2552" max="2552" width="10.42578125" style="43" customWidth="1"/>
    <col min="2553" max="2553" width="17.7109375" style="43" customWidth="1"/>
    <col min="2554" max="2554" width="18.85546875" style="43" customWidth="1"/>
    <col min="2555" max="2555" width="11.7109375" style="43" customWidth="1"/>
    <col min="2556" max="2562" width="0" style="43" hidden="1" customWidth="1"/>
    <col min="2563" max="2564" width="9.140625" style="43"/>
    <col min="2565" max="2565" width="11.7109375" style="43" bestFit="1" customWidth="1"/>
    <col min="2566" max="2805" width="9.140625" style="43"/>
    <col min="2806" max="2806" width="5.28515625" style="43" customWidth="1"/>
    <col min="2807" max="2807" width="29" style="43" customWidth="1"/>
    <col min="2808" max="2808" width="10.42578125" style="43" customWidth="1"/>
    <col min="2809" max="2809" width="17.7109375" style="43" customWidth="1"/>
    <col min="2810" max="2810" width="18.85546875" style="43" customWidth="1"/>
    <col min="2811" max="2811" width="11.7109375" style="43" customWidth="1"/>
    <col min="2812" max="2818" width="0" style="43" hidden="1" customWidth="1"/>
    <col min="2819" max="2820" width="9.140625" style="43"/>
    <col min="2821" max="2821" width="11.7109375" style="43" bestFit="1" customWidth="1"/>
    <col min="2822" max="3061" width="9.140625" style="43"/>
    <col min="3062" max="3062" width="5.28515625" style="43" customWidth="1"/>
    <col min="3063" max="3063" width="29" style="43" customWidth="1"/>
    <col min="3064" max="3064" width="10.42578125" style="43" customWidth="1"/>
    <col min="3065" max="3065" width="17.7109375" style="43" customWidth="1"/>
    <col min="3066" max="3066" width="18.85546875" style="43" customWidth="1"/>
    <col min="3067" max="3067" width="11.7109375" style="43" customWidth="1"/>
    <col min="3068" max="3074" width="0" style="43" hidden="1" customWidth="1"/>
    <col min="3075" max="3076" width="9.140625" style="43"/>
    <col min="3077" max="3077" width="11.7109375" style="43" bestFit="1" customWidth="1"/>
    <col min="3078" max="3317" width="9.140625" style="43"/>
    <col min="3318" max="3318" width="5.28515625" style="43" customWidth="1"/>
    <col min="3319" max="3319" width="29" style="43" customWidth="1"/>
    <col min="3320" max="3320" width="10.42578125" style="43" customWidth="1"/>
    <col min="3321" max="3321" width="17.7109375" style="43" customWidth="1"/>
    <col min="3322" max="3322" width="18.85546875" style="43" customWidth="1"/>
    <col min="3323" max="3323" width="11.7109375" style="43" customWidth="1"/>
    <col min="3324" max="3330" width="0" style="43" hidden="1" customWidth="1"/>
    <col min="3331" max="3332" width="9.140625" style="43"/>
    <col min="3333" max="3333" width="11.7109375" style="43" bestFit="1" customWidth="1"/>
    <col min="3334" max="3573" width="9.140625" style="43"/>
    <col min="3574" max="3574" width="5.28515625" style="43" customWidth="1"/>
    <col min="3575" max="3575" width="29" style="43" customWidth="1"/>
    <col min="3576" max="3576" width="10.42578125" style="43" customWidth="1"/>
    <col min="3577" max="3577" width="17.7109375" style="43" customWidth="1"/>
    <col min="3578" max="3578" width="18.85546875" style="43" customWidth="1"/>
    <col min="3579" max="3579" width="11.7109375" style="43" customWidth="1"/>
    <col min="3580" max="3586" width="0" style="43" hidden="1" customWidth="1"/>
    <col min="3587" max="3588" width="9.140625" style="43"/>
    <col min="3589" max="3589" width="11.7109375" style="43" bestFit="1" customWidth="1"/>
    <col min="3590" max="3829" width="9.140625" style="43"/>
    <col min="3830" max="3830" width="5.28515625" style="43" customWidth="1"/>
    <col min="3831" max="3831" width="29" style="43" customWidth="1"/>
    <col min="3832" max="3832" width="10.42578125" style="43" customWidth="1"/>
    <col min="3833" max="3833" width="17.7109375" style="43" customWidth="1"/>
    <col min="3834" max="3834" width="18.85546875" style="43" customWidth="1"/>
    <col min="3835" max="3835" width="11.7109375" style="43" customWidth="1"/>
    <col min="3836" max="3842" width="0" style="43" hidden="1" customWidth="1"/>
    <col min="3843" max="3844" width="9.140625" style="43"/>
    <col min="3845" max="3845" width="11.7109375" style="43" bestFit="1" customWidth="1"/>
    <col min="3846" max="4085" width="9.140625" style="43"/>
    <col min="4086" max="4086" width="5.28515625" style="43" customWidth="1"/>
    <col min="4087" max="4087" width="29" style="43" customWidth="1"/>
    <col min="4088" max="4088" width="10.42578125" style="43" customWidth="1"/>
    <col min="4089" max="4089" width="17.7109375" style="43" customWidth="1"/>
    <col min="4090" max="4090" width="18.85546875" style="43" customWidth="1"/>
    <col min="4091" max="4091" width="11.7109375" style="43" customWidth="1"/>
    <col min="4092" max="4098" width="0" style="43" hidden="1" customWidth="1"/>
    <col min="4099" max="4100" width="9.140625" style="43"/>
    <col min="4101" max="4101" width="11.7109375" style="43" bestFit="1" customWidth="1"/>
    <col min="4102" max="4341" width="9.140625" style="43"/>
    <col min="4342" max="4342" width="5.28515625" style="43" customWidth="1"/>
    <col min="4343" max="4343" width="29" style="43" customWidth="1"/>
    <col min="4344" max="4344" width="10.42578125" style="43" customWidth="1"/>
    <col min="4345" max="4345" width="17.7109375" style="43" customWidth="1"/>
    <col min="4346" max="4346" width="18.85546875" style="43" customWidth="1"/>
    <col min="4347" max="4347" width="11.7109375" style="43" customWidth="1"/>
    <col min="4348" max="4354" width="0" style="43" hidden="1" customWidth="1"/>
    <col min="4355" max="4356" width="9.140625" style="43"/>
    <col min="4357" max="4357" width="11.7109375" style="43" bestFit="1" customWidth="1"/>
    <col min="4358" max="4597" width="9.140625" style="43"/>
    <col min="4598" max="4598" width="5.28515625" style="43" customWidth="1"/>
    <col min="4599" max="4599" width="29" style="43" customWidth="1"/>
    <col min="4600" max="4600" width="10.42578125" style="43" customWidth="1"/>
    <col min="4601" max="4601" width="17.7109375" style="43" customWidth="1"/>
    <col min="4602" max="4602" width="18.85546875" style="43" customWidth="1"/>
    <col min="4603" max="4603" width="11.7109375" style="43" customWidth="1"/>
    <col min="4604" max="4610" width="0" style="43" hidden="1" customWidth="1"/>
    <col min="4611" max="4612" width="9.140625" style="43"/>
    <col min="4613" max="4613" width="11.7109375" style="43" bestFit="1" customWidth="1"/>
    <col min="4614" max="4853" width="9.140625" style="43"/>
    <col min="4854" max="4854" width="5.28515625" style="43" customWidth="1"/>
    <col min="4855" max="4855" width="29" style="43" customWidth="1"/>
    <col min="4856" max="4856" width="10.42578125" style="43" customWidth="1"/>
    <col min="4857" max="4857" width="17.7109375" style="43" customWidth="1"/>
    <col min="4858" max="4858" width="18.85546875" style="43" customWidth="1"/>
    <col min="4859" max="4859" width="11.7109375" style="43" customWidth="1"/>
    <col min="4860" max="4866" width="0" style="43" hidden="1" customWidth="1"/>
    <col min="4867" max="4868" width="9.140625" style="43"/>
    <col min="4869" max="4869" width="11.7109375" style="43" bestFit="1" customWidth="1"/>
    <col min="4870" max="5109" width="9.140625" style="43"/>
    <col min="5110" max="5110" width="5.28515625" style="43" customWidth="1"/>
    <col min="5111" max="5111" width="29" style="43" customWidth="1"/>
    <col min="5112" max="5112" width="10.42578125" style="43" customWidth="1"/>
    <col min="5113" max="5113" width="17.7109375" style="43" customWidth="1"/>
    <col min="5114" max="5114" width="18.85546875" style="43" customWidth="1"/>
    <col min="5115" max="5115" width="11.7109375" style="43" customWidth="1"/>
    <col min="5116" max="5122" width="0" style="43" hidden="1" customWidth="1"/>
    <col min="5123" max="5124" width="9.140625" style="43"/>
    <col min="5125" max="5125" width="11.7109375" style="43" bestFit="1" customWidth="1"/>
    <col min="5126" max="5365" width="9.140625" style="43"/>
    <col min="5366" max="5366" width="5.28515625" style="43" customWidth="1"/>
    <col min="5367" max="5367" width="29" style="43" customWidth="1"/>
    <col min="5368" max="5368" width="10.42578125" style="43" customWidth="1"/>
    <col min="5369" max="5369" width="17.7109375" style="43" customWidth="1"/>
    <col min="5370" max="5370" width="18.85546875" style="43" customWidth="1"/>
    <col min="5371" max="5371" width="11.7109375" style="43" customWidth="1"/>
    <col min="5372" max="5378" width="0" style="43" hidden="1" customWidth="1"/>
    <col min="5379" max="5380" width="9.140625" style="43"/>
    <col min="5381" max="5381" width="11.7109375" style="43" bestFit="1" customWidth="1"/>
    <col min="5382" max="5621" width="9.140625" style="43"/>
    <col min="5622" max="5622" width="5.28515625" style="43" customWidth="1"/>
    <col min="5623" max="5623" width="29" style="43" customWidth="1"/>
    <col min="5624" max="5624" width="10.42578125" style="43" customWidth="1"/>
    <col min="5625" max="5625" width="17.7109375" style="43" customWidth="1"/>
    <col min="5626" max="5626" width="18.85546875" style="43" customWidth="1"/>
    <col min="5627" max="5627" width="11.7109375" style="43" customWidth="1"/>
    <col min="5628" max="5634" width="0" style="43" hidden="1" customWidth="1"/>
    <col min="5635" max="5636" width="9.140625" style="43"/>
    <col min="5637" max="5637" width="11.7109375" style="43" bestFit="1" customWidth="1"/>
    <col min="5638" max="5877" width="9.140625" style="43"/>
    <col min="5878" max="5878" width="5.28515625" style="43" customWidth="1"/>
    <col min="5879" max="5879" width="29" style="43" customWidth="1"/>
    <col min="5880" max="5880" width="10.42578125" style="43" customWidth="1"/>
    <col min="5881" max="5881" width="17.7109375" style="43" customWidth="1"/>
    <col min="5882" max="5882" width="18.85546875" style="43" customWidth="1"/>
    <col min="5883" max="5883" width="11.7109375" style="43" customWidth="1"/>
    <col min="5884" max="5890" width="0" style="43" hidden="1" customWidth="1"/>
    <col min="5891" max="5892" width="9.140625" style="43"/>
    <col min="5893" max="5893" width="11.7109375" style="43" bestFit="1" customWidth="1"/>
    <col min="5894" max="6133" width="9.140625" style="43"/>
    <col min="6134" max="6134" width="5.28515625" style="43" customWidth="1"/>
    <col min="6135" max="6135" width="29" style="43" customWidth="1"/>
    <col min="6136" max="6136" width="10.42578125" style="43" customWidth="1"/>
    <col min="6137" max="6137" width="17.7109375" style="43" customWidth="1"/>
    <col min="6138" max="6138" width="18.85546875" style="43" customWidth="1"/>
    <col min="6139" max="6139" width="11.7109375" style="43" customWidth="1"/>
    <col min="6140" max="6146" width="0" style="43" hidden="1" customWidth="1"/>
    <col min="6147" max="6148" width="9.140625" style="43"/>
    <col min="6149" max="6149" width="11.7109375" style="43" bestFit="1" customWidth="1"/>
    <col min="6150" max="6389" width="9.140625" style="43"/>
    <col min="6390" max="6390" width="5.28515625" style="43" customWidth="1"/>
    <col min="6391" max="6391" width="29" style="43" customWidth="1"/>
    <col min="6392" max="6392" width="10.42578125" style="43" customWidth="1"/>
    <col min="6393" max="6393" width="17.7109375" style="43" customWidth="1"/>
    <col min="6394" max="6394" width="18.85546875" style="43" customWidth="1"/>
    <col min="6395" max="6395" width="11.7109375" style="43" customWidth="1"/>
    <col min="6396" max="6402" width="0" style="43" hidden="1" customWidth="1"/>
    <col min="6403" max="6404" width="9.140625" style="43"/>
    <col min="6405" max="6405" width="11.7109375" style="43" bestFit="1" customWidth="1"/>
    <col min="6406" max="6645" width="9.140625" style="43"/>
    <col min="6646" max="6646" width="5.28515625" style="43" customWidth="1"/>
    <col min="6647" max="6647" width="29" style="43" customWidth="1"/>
    <col min="6648" max="6648" width="10.42578125" style="43" customWidth="1"/>
    <col min="6649" max="6649" width="17.7109375" style="43" customWidth="1"/>
    <col min="6650" max="6650" width="18.85546875" style="43" customWidth="1"/>
    <col min="6651" max="6651" width="11.7109375" style="43" customWidth="1"/>
    <col min="6652" max="6658" width="0" style="43" hidden="1" customWidth="1"/>
    <col min="6659" max="6660" width="9.140625" style="43"/>
    <col min="6661" max="6661" width="11.7109375" style="43" bestFit="1" customWidth="1"/>
    <col min="6662" max="6901" width="9.140625" style="43"/>
    <col min="6902" max="6902" width="5.28515625" style="43" customWidth="1"/>
    <col min="6903" max="6903" width="29" style="43" customWidth="1"/>
    <col min="6904" max="6904" width="10.42578125" style="43" customWidth="1"/>
    <col min="6905" max="6905" width="17.7109375" style="43" customWidth="1"/>
    <col min="6906" max="6906" width="18.85546875" style="43" customWidth="1"/>
    <col min="6907" max="6907" width="11.7109375" style="43" customWidth="1"/>
    <col min="6908" max="6914" width="0" style="43" hidden="1" customWidth="1"/>
    <col min="6915" max="6916" width="9.140625" style="43"/>
    <col min="6917" max="6917" width="11.7109375" style="43" bestFit="1" customWidth="1"/>
    <col min="6918" max="7157" width="9.140625" style="43"/>
    <col min="7158" max="7158" width="5.28515625" style="43" customWidth="1"/>
    <col min="7159" max="7159" width="29" style="43" customWidth="1"/>
    <col min="7160" max="7160" width="10.42578125" style="43" customWidth="1"/>
    <col min="7161" max="7161" width="17.7109375" style="43" customWidth="1"/>
    <col min="7162" max="7162" width="18.85546875" style="43" customWidth="1"/>
    <col min="7163" max="7163" width="11.7109375" style="43" customWidth="1"/>
    <col min="7164" max="7170" width="0" style="43" hidden="1" customWidth="1"/>
    <col min="7171" max="7172" width="9.140625" style="43"/>
    <col min="7173" max="7173" width="11.7109375" style="43" bestFit="1" customWidth="1"/>
    <col min="7174" max="7413" width="9.140625" style="43"/>
    <col min="7414" max="7414" width="5.28515625" style="43" customWidth="1"/>
    <col min="7415" max="7415" width="29" style="43" customWidth="1"/>
    <col min="7416" max="7416" width="10.42578125" style="43" customWidth="1"/>
    <col min="7417" max="7417" width="17.7109375" style="43" customWidth="1"/>
    <col min="7418" max="7418" width="18.85546875" style="43" customWidth="1"/>
    <col min="7419" max="7419" width="11.7109375" style="43" customWidth="1"/>
    <col min="7420" max="7426" width="0" style="43" hidden="1" customWidth="1"/>
    <col min="7427" max="7428" width="9.140625" style="43"/>
    <col min="7429" max="7429" width="11.7109375" style="43" bestFit="1" customWidth="1"/>
    <col min="7430" max="7669" width="9.140625" style="43"/>
    <col min="7670" max="7670" width="5.28515625" style="43" customWidth="1"/>
    <col min="7671" max="7671" width="29" style="43" customWidth="1"/>
    <col min="7672" max="7672" width="10.42578125" style="43" customWidth="1"/>
    <col min="7673" max="7673" width="17.7109375" style="43" customWidth="1"/>
    <col min="7674" max="7674" width="18.85546875" style="43" customWidth="1"/>
    <col min="7675" max="7675" width="11.7109375" style="43" customWidth="1"/>
    <col min="7676" max="7682" width="0" style="43" hidden="1" customWidth="1"/>
    <col min="7683" max="7684" width="9.140625" style="43"/>
    <col min="7685" max="7685" width="11.7109375" style="43" bestFit="1" customWidth="1"/>
    <col min="7686" max="7925" width="9.140625" style="43"/>
    <col min="7926" max="7926" width="5.28515625" style="43" customWidth="1"/>
    <col min="7927" max="7927" width="29" style="43" customWidth="1"/>
    <col min="7928" max="7928" width="10.42578125" style="43" customWidth="1"/>
    <col min="7929" max="7929" width="17.7109375" style="43" customWidth="1"/>
    <col min="7930" max="7930" width="18.85546875" style="43" customWidth="1"/>
    <col min="7931" max="7931" width="11.7109375" style="43" customWidth="1"/>
    <col min="7932" max="7938" width="0" style="43" hidden="1" customWidth="1"/>
    <col min="7939" max="7940" width="9.140625" style="43"/>
    <col min="7941" max="7941" width="11.7109375" style="43" bestFit="1" customWidth="1"/>
    <col min="7942" max="8181" width="9.140625" style="43"/>
    <col min="8182" max="8182" width="5.28515625" style="43" customWidth="1"/>
    <col min="8183" max="8183" width="29" style="43" customWidth="1"/>
    <col min="8184" max="8184" width="10.42578125" style="43" customWidth="1"/>
    <col min="8185" max="8185" width="17.7109375" style="43" customWidth="1"/>
    <col min="8186" max="8186" width="18.85546875" style="43" customWidth="1"/>
    <col min="8187" max="8187" width="11.7109375" style="43" customWidth="1"/>
    <col min="8188" max="8194" width="0" style="43" hidden="1" customWidth="1"/>
    <col min="8195" max="8196" width="9.140625" style="43"/>
    <col min="8197" max="8197" width="11.7109375" style="43" bestFit="1" customWidth="1"/>
    <col min="8198" max="8437" width="9.140625" style="43"/>
    <col min="8438" max="8438" width="5.28515625" style="43" customWidth="1"/>
    <col min="8439" max="8439" width="29" style="43" customWidth="1"/>
    <col min="8440" max="8440" width="10.42578125" style="43" customWidth="1"/>
    <col min="8441" max="8441" width="17.7109375" style="43" customWidth="1"/>
    <col min="8442" max="8442" width="18.85546875" style="43" customWidth="1"/>
    <col min="8443" max="8443" width="11.7109375" style="43" customWidth="1"/>
    <col min="8444" max="8450" width="0" style="43" hidden="1" customWidth="1"/>
    <col min="8451" max="8452" width="9.140625" style="43"/>
    <col min="8453" max="8453" width="11.7109375" style="43" bestFit="1" customWidth="1"/>
    <col min="8454" max="8693" width="9.140625" style="43"/>
    <col min="8694" max="8694" width="5.28515625" style="43" customWidth="1"/>
    <col min="8695" max="8695" width="29" style="43" customWidth="1"/>
    <col min="8696" max="8696" width="10.42578125" style="43" customWidth="1"/>
    <col min="8697" max="8697" width="17.7109375" style="43" customWidth="1"/>
    <col min="8698" max="8698" width="18.85546875" style="43" customWidth="1"/>
    <col min="8699" max="8699" width="11.7109375" style="43" customWidth="1"/>
    <col min="8700" max="8706" width="0" style="43" hidden="1" customWidth="1"/>
    <col min="8707" max="8708" width="9.140625" style="43"/>
    <col min="8709" max="8709" width="11.7109375" style="43" bestFit="1" customWidth="1"/>
    <col min="8710" max="8949" width="9.140625" style="43"/>
    <col min="8950" max="8950" width="5.28515625" style="43" customWidth="1"/>
    <col min="8951" max="8951" width="29" style="43" customWidth="1"/>
    <col min="8952" max="8952" width="10.42578125" style="43" customWidth="1"/>
    <col min="8953" max="8953" width="17.7109375" style="43" customWidth="1"/>
    <col min="8954" max="8954" width="18.85546875" style="43" customWidth="1"/>
    <col min="8955" max="8955" width="11.7109375" style="43" customWidth="1"/>
    <col min="8956" max="8962" width="0" style="43" hidden="1" customWidth="1"/>
    <col min="8963" max="8964" width="9.140625" style="43"/>
    <col min="8965" max="8965" width="11.7109375" style="43" bestFit="1" customWidth="1"/>
    <col min="8966" max="9205" width="9.140625" style="43"/>
    <col min="9206" max="9206" width="5.28515625" style="43" customWidth="1"/>
    <col min="9207" max="9207" width="29" style="43" customWidth="1"/>
    <col min="9208" max="9208" width="10.42578125" style="43" customWidth="1"/>
    <col min="9209" max="9209" width="17.7109375" style="43" customWidth="1"/>
    <col min="9210" max="9210" width="18.85546875" style="43" customWidth="1"/>
    <col min="9211" max="9211" width="11.7109375" style="43" customWidth="1"/>
    <col min="9212" max="9218" width="0" style="43" hidden="1" customWidth="1"/>
    <col min="9219" max="9220" width="9.140625" style="43"/>
    <col min="9221" max="9221" width="11.7109375" style="43" bestFit="1" customWidth="1"/>
    <col min="9222" max="9461" width="9.140625" style="43"/>
    <col min="9462" max="9462" width="5.28515625" style="43" customWidth="1"/>
    <col min="9463" max="9463" width="29" style="43" customWidth="1"/>
    <col min="9464" max="9464" width="10.42578125" style="43" customWidth="1"/>
    <col min="9465" max="9465" width="17.7109375" style="43" customWidth="1"/>
    <col min="9466" max="9466" width="18.85546875" style="43" customWidth="1"/>
    <col min="9467" max="9467" width="11.7109375" style="43" customWidth="1"/>
    <col min="9468" max="9474" width="0" style="43" hidden="1" customWidth="1"/>
    <col min="9475" max="9476" width="9.140625" style="43"/>
    <col min="9477" max="9477" width="11.7109375" style="43" bestFit="1" customWidth="1"/>
    <col min="9478" max="9717" width="9.140625" style="43"/>
    <col min="9718" max="9718" width="5.28515625" style="43" customWidth="1"/>
    <col min="9719" max="9719" width="29" style="43" customWidth="1"/>
    <col min="9720" max="9720" width="10.42578125" style="43" customWidth="1"/>
    <col min="9721" max="9721" width="17.7109375" style="43" customWidth="1"/>
    <col min="9722" max="9722" width="18.85546875" style="43" customWidth="1"/>
    <col min="9723" max="9723" width="11.7109375" style="43" customWidth="1"/>
    <col min="9724" max="9730" width="0" style="43" hidden="1" customWidth="1"/>
    <col min="9731" max="9732" width="9.140625" style="43"/>
    <col min="9733" max="9733" width="11.7109375" style="43" bestFit="1" customWidth="1"/>
    <col min="9734" max="9973" width="9.140625" style="43"/>
    <col min="9974" max="9974" width="5.28515625" style="43" customWidth="1"/>
    <col min="9975" max="9975" width="29" style="43" customWidth="1"/>
    <col min="9976" max="9976" width="10.42578125" style="43" customWidth="1"/>
    <col min="9977" max="9977" width="17.7109375" style="43" customWidth="1"/>
    <col min="9978" max="9978" width="18.85546875" style="43" customWidth="1"/>
    <col min="9979" max="9979" width="11.7109375" style="43" customWidth="1"/>
    <col min="9980" max="9986" width="0" style="43" hidden="1" customWidth="1"/>
    <col min="9987" max="9988" width="9.140625" style="43"/>
    <col min="9989" max="9989" width="11.7109375" style="43" bestFit="1" customWidth="1"/>
    <col min="9990" max="10229" width="9.140625" style="43"/>
    <col min="10230" max="10230" width="5.28515625" style="43" customWidth="1"/>
    <col min="10231" max="10231" width="29" style="43" customWidth="1"/>
    <col min="10232" max="10232" width="10.42578125" style="43" customWidth="1"/>
    <col min="10233" max="10233" width="17.7109375" style="43" customWidth="1"/>
    <col min="10234" max="10234" width="18.85546875" style="43" customWidth="1"/>
    <col min="10235" max="10235" width="11.7109375" style="43" customWidth="1"/>
    <col min="10236" max="10242" width="0" style="43" hidden="1" customWidth="1"/>
    <col min="10243" max="10244" width="9.140625" style="43"/>
    <col min="10245" max="10245" width="11.7109375" style="43" bestFit="1" customWidth="1"/>
    <col min="10246" max="10485" width="9.140625" style="43"/>
    <col min="10486" max="10486" width="5.28515625" style="43" customWidth="1"/>
    <col min="10487" max="10487" width="29" style="43" customWidth="1"/>
    <col min="10488" max="10488" width="10.42578125" style="43" customWidth="1"/>
    <col min="10489" max="10489" width="17.7109375" style="43" customWidth="1"/>
    <col min="10490" max="10490" width="18.85546875" style="43" customWidth="1"/>
    <col min="10491" max="10491" width="11.7109375" style="43" customWidth="1"/>
    <col min="10492" max="10498" width="0" style="43" hidden="1" customWidth="1"/>
    <col min="10499" max="10500" width="9.140625" style="43"/>
    <col min="10501" max="10501" width="11.7109375" style="43" bestFit="1" customWidth="1"/>
    <col min="10502" max="10741" width="9.140625" style="43"/>
    <col min="10742" max="10742" width="5.28515625" style="43" customWidth="1"/>
    <col min="10743" max="10743" width="29" style="43" customWidth="1"/>
    <col min="10744" max="10744" width="10.42578125" style="43" customWidth="1"/>
    <col min="10745" max="10745" width="17.7109375" style="43" customWidth="1"/>
    <col min="10746" max="10746" width="18.85546875" style="43" customWidth="1"/>
    <col min="10747" max="10747" width="11.7109375" style="43" customWidth="1"/>
    <col min="10748" max="10754" width="0" style="43" hidden="1" customWidth="1"/>
    <col min="10755" max="10756" width="9.140625" style="43"/>
    <col min="10757" max="10757" width="11.7109375" style="43" bestFit="1" customWidth="1"/>
    <col min="10758" max="10997" width="9.140625" style="43"/>
    <col min="10998" max="10998" width="5.28515625" style="43" customWidth="1"/>
    <col min="10999" max="10999" width="29" style="43" customWidth="1"/>
    <col min="11000" max="11000" width="10.42578125" style="43" customWidth="1"/>
    <col min="11001" max="11001" width="17.7109375" style="43" customWidth="1"/>
    <col min="11002" max="11002" width="18.85546875" style="43" customWidth="1"/>
    <col min="11003" max="11003" width="11.7109375" style="43" customWidth="1"/>
    <col min="11004" max="11010" width="0" style="43" hidden="1" customWidth="1"/>
    <col min="11011" max="11012" width="9.140625" style="43"/>
    <col min="11013" max="11013" width="11.7109375" style="43" bestFit="1" customWidth="1"/>
    <col min="11014" max="11253" width="9.140625" style="43"/>
    <col min="11254" max="11254" width="5.28515625" style="43" customWidth="1"/>
    <col min="11255" max="11255" width="29" style="43" customWidth="1"/>
    <col min="11256" max="11256" width="10.42578125" style="43" customWidth="1"/>
    <col min="11257" max="11257" width="17.7109375" style="43" customWidth="1"/>
    <col min="11258" max="11258" width="18.85546875" style="43" customWidth="1"/>
    <col min="11259" max="11259" width="11.7109375" style="43" customWidth="1"/>
    <col min="11260" max="11266" width="0" style="43" hidden="1" customWidth="1"/>
    <col min="11267" max="11268" width="9.140625" style="43"/>
    <col min="11269" max="11269" width="11.7109375" style="43" bestFit="1" customWidth="1"/>
    <col min="11270" max="11509" width="9.140625" style="43"/>
    <col min="11510" max="11510" width="5.28515625" style="43" customWidth="1"/>
    <col min="11511" max="11511" width="29" style="43" customWidth="1"/>
    <col min="11512" max="11512" width="10.42578125" style="43" customWidth="1"/>
    <col min="11513" max="11513" width="17.7109375" style="43" customWidth="1"/>
    <col min="11514" max="11514" width="18.85546875" style="43" customWidth="1"/>
    <col min="11515" max="11515" width="11.7109375" style="43" customWidth="1"/>
    <col min="11516" max="11522" width="0" style="43" hidden="1" customWidth="1"/>
    <col min="11523" max="11524" width="9.140625" style="43"/>
    <col min="11525" max="11525" width="11.7109375" style="43" bestFit="1" customWidth="1"/>
    <col min="11526" max="11765" width="9.140625" style="43"/>
    <col min="11766" max="11766" width="5.28515625" style="43" customWidth="1"/>
    <col min="11767" max="11767" width="29" style="43" customWidth="1"/>
    <col min="11768" max="11768" width="10.42578125" style="43" customWidth="1"/>
    <col min="11769" max="11769" width="17.7109375" style="43" customWidth="1"/>
    <col min="11770" max="11770" width="18.85546875" style="43" customWidth="1"/>
    <col min="11771" max="11771" width="11.7109375" style="43" customWidth="1"/>
    <col min="11772" max="11778" width="0" style="43" hidden="1" customWidth="1"/>
    <col min="11779" max="11780" width="9.140625" style="43"/>
    <col min="11781" max="11781" width="11.7109375" style="43" bestFit="1" customWidth="1"/>
    <col min="11782" max="12021" width="9.140625" style="43"/>
    <col min="12022" max="12022" width="5.28515625" style="43" customWidth="1"/>
    <col min="12023" max="12023" width="29" style="43" customWidth="1"/>
    <col min="12024" max="12024" width="10.42578125" style="43" customWidth="1"/>
    <col min="12025" max="12025" width="17.7109375" style="43" customWidth="1"/>
    <col min="12026" max="12026" width="18.85546875" style="43" customWidth="1"/>
    <col min="12027" max="12027" width="11.7109375" style="43" customWidth="1"/>
    <col min="12028" max="12034" width="0" style="43" hidden="1" customWidth="1"/>
    <col min="12035" max="12036" width="9.140625" style="43"/>
    <col min="12037" max="12037" width="11.7109375" style="43" bestFit="1" customWidth="1"/>
    <col min="12038" max="12277" width="9.140625" style="43"/>
    <col min="12278" max="12278" width="5.28515625" style="43" customWidth="1"/>
    <col min="12279" max="12279" width="29" style="43" customWidth="1"/>
    <col min="12280" max="12280" width="10.42578125" style="43" customWidth="1"/>
    <col min="12281" max="12281" width="17.7109375" style="43" customWidth="1"/>
    <col min="12282" max="12282" width="18.85546875" style="43" customWidth="1"/>
    <col min="12283" max="12283" width="11.7109375" style="43" customWidth="1"/>
    <col min="12284" max="12290" width="0" style="43" hidden="1" customWidth="1"/>
    <col min="12291" max="12292" width="9.140625" style="43"/>
    <col min="12293" max="12293" width="11.7109375" style="43" bestFit="1" customWidth="1"/>
    <col min="12294" max="12533" width="9.140625" style="43"/>
    <col min="12534" max="12534" width="5.28515625" style="43" customWidth="1"/>
    <col min="12535" max="12535" width="29" style="43" customWidth="1"/>
    <col min="12536" max="12536" width="10.42578125" style="43" customWidth="1"/>
    <col min="12537" max="12537" width="17.7109375" style="43" customWidth="1"/>
    <col min="12538" max="12538" width="18.85546875" style="43" customWidth="1"/>
    <col min="12539" max="12539" width="11.7109375" style="43" customWidth="1"/>
    <col min="12540" max="12546" width="0" style="43" hidden="1" customWidth="1"/>
    <col min="12547" max="12548" width="9.140625" style="43"/>
    <col min="12549" max="12549" width="11.7109375" style="43" bestFit="1" customWidth="1"/>
    <col min="12550" max="12789" width="9.140625" style="43"/>
    <col min="12790" max="12790" width="5.28515625" style="43" customWidth="1"/>
    <col min="12791" max="12791" width="29" style="43" customWidth="1"/>
    <col min="12792" max="12792" width="10.42578125" style="43" customWidth="1"/>
    <col min="12793" max="12793" width="17.7109375" style="43" customWidth="1"/>
    <col min="12794" max="12794" width="18.85546875" style="43" customWidth="1"/>
    <col min="12795" max="12795" width="11.7109375" style="43" customWidth="1"/>
    <col min="12796" max="12802" width="0" style="43" hidden="1" customWidth="1"/>
    <col min="12803" max="12804" width="9.140625" style="43"/>
    <col min="12805" max="12805" width="11.7109375" style="43" bestFit="1" customWidth="1"/>
    <col min="12806" max="13045" width="9.140625" style="43"/>
    <col min="13046" max="13046" width="5.28515625" style="43" customWidth="1"/>
    <col min="13047" max="13047" width="29" style="43" customWidth="1"/>
    <col min="13048" max="13048" width="10.42578125" style="43" customWidth="1"/>
    <col min="13049" max="13049" width="17.7109375" style="43" customWidth="1"/>
    <col min="13050" max="13050" width="18.85546875" style="43" customWidth="1"/>
    <col min="13051" max="13051" width="11.7109375" style="43" customWidth="1"/>
    <col min="13052" max="13058" width="0" style="43" hidden="1" customWidth="1"/>
    <col min="13059" max="13060" width="9.140625" style="43"/>
    <col min="13061" max="13061" width="11.7109375" style="43" bestFit="1" customWidth="1"/>
    <col min="13062" max="13301" width="9.140625" style="43"/>
    <col min="13302" max="13302" width="5.28515625" style="43" customWidth="1"/>
    <col min="13303" max="13303" width="29" style="43" customWidth="1"/>
    <col min="13304" max="13304" width="10.42578125" style="43" customWidth="1"/>
    <col min="13305" max="13305" width="17.7109375" style="43" customWidth="1"/>
    <col min="13306" max="13306" width="18.85546875" style="43" customWidth="1"/>
    <col min="13307" max="13307" width="11.7109375" style="43" customWidth="1"/>
    <col min="13308" max="13314" width="0" style="43" hidden="1" customWidth="1"/>
    <col min="13315" max="13316" width="9.140625" style="43"/>
    <col min="13317" max="13317" width="11.7109375" style="43" bestFit="1" customWidth="1"/>
    <col min="13318" max="13557" width="9.140625" style="43"/>
    <col min="13558" max="13558" width="5.28515625" style="43" customWidth="1"/>
    <col min="13559" max="13559" width="29" style="43" customWidth="1"/>
    <col min="13560" max="13560" width="10.42578125" style="43" customWidth="1"/>
    <col min="13561" max="13561" width="17.7109375" style="43" customWidth="1"/>
    <col min="13562" max="13562" width="18.85546875" style="43" customWidth="1"/>
    <col min="13563" max="13563" width="11.7109375" style="43" customWidth="1"/>
    <col min="13564" max="13570" width="0" style="43" hidden="1" customWidth="1"/>
    <col min="13571" max="13572" width="9.140625" style="43"/>
    <col min="13573" max="13573" width="11.7109375" style="43" bestFit="1" customWidth="1"/>
    <col min="13574" max="13813" width="9.140625" style="43"/>
    <col min="13814" max="13814" width="5.28515625" style="43" customWidth="1"/>
    <col min="13815" max="13815" width="29" style="43" customWidth="1"/>
    <col min="13816" max="13816" width="10.42578125" style="43" customWidth="1"/>
    <col min="13817" max="13817" width="17.7109375" style="43" customWidth="1"/>
    <col min="13818" max="13818" width="18.85546875" style="43" customWidth="1"/>
    <col min="13819" max="13819" width="11.7109375" style="43" customWidth="1"/>
    <col min="13820" max="13826" width="0" style="43" hidden="1" customWidth="1"/>
    <col min="13827" max="13828" width="9.140625" style="43"/>
    <col min="13829" max="13829" width="11.7109375" style="43" bestFit="1" customWidth="1"/>
    <col min="13830" max="14069" width="9.140625" style="43"/>
    <col min="14070" max="14070" width="5.28515625" style="43" customWidth="1"/>
    <col min="14071" max="14071" width="29" style="43" customWidth="1"/>
    <col min="14072" max="14072" width="10.42578125" style="43" customWidth="1"/>
    <col min="14073" max="14073" width="17.7109375" style="43" customWidth="1"/>
    <col min="14074" max="14074" width="18.85546875" style="43" customWidth="1"/>
    <col min="14075" max="14075" width="11.7109375" style="43" customWidth="1"/>
    <col min="14076" max="14082" width="0" style="43" hidden="1" customWidth="1"/>
    <col min="14083" max="14084" width="9.140625" style="43"/>
    <col min="14085" max="14085" width="11.7109375" style="43" bestFit="1" customWidth="1"/>
    <col min="14086" max="14325" width="9.140625" style="43"/>
    <col min="14326" max="14326" width="5.28515625" style="43" customWidth="1"/>
    <col min="14327" max="14327" width="29" style="43" customWidth="1"/>
    <col min="14328" max="14328" width="10.42578125" style="43" customWidth="1"/>
    <col min="14329" max="14329" width="17.7109375" style="43" customWidth="1"/>
    <col min="14330" max="14330" width="18.85546875" style="43" customWidth="1"/>
    <col min="14331" max="14331" width="11.7109375" style="43" customWidth="1"/>
    <col min="14332" max="14338" width="0" style="43" hidden="1" customWidth="1"/>
    <col min="14339" max="14340" width="9.140625" style="43"/>
    <col min="14341" max="14341" width="11.7109375" style="43" bestFit="1" customWidth="1"/>
    <col min="14342" max="14581" width="9.140625" style="43"/>
    <col min="14582" max="14582" width="5.28515625" style="43" customWidth="1"/>
    <col min="14583" max="14583" width="29" style="43" customWidth="1"/>
    <col min="14584" max="14584" width="10.42578125" style="43" customWidth="1"/>
    <col min="14585" max="14585" width="17.7109375" style="43" customWidth="1"/>
    <col min="14586" max="14586" width="18.85546875" style="43" customWidth="1"/>
    <col min="14587" max="14587" width="11.7109375" style="43" customWidth="1"/>
    <col min="14588" max="14594" width="0" style="43" hidden="1" customWidth="1"/>
    <col min="14595" max="14596" width="9.140625" style="43"/>
    <col min="14597" max="14597" width="11.7109375" style="43" bestFit="1" customWidth="1"/>
    <col min="14598" max="14837" width="9.140625" style="43"/>
    <col min="14838" max="14838" width="5.28515625" style="43" customWidth="1"/>
    <col min="14839" max="14839" width="29" style="43" customWidth="1"/>
    <col min="14840" max="14840" width="10.42578125" style="43" customWidth="1"/>
    <col min="14841" max="14841" width="17.7109375" style="43" customWidth="1"/>
    <col min="14842" max="14842" width="18.85546875" style="43" customWidth="1"/>
    <col min="14843" max="14843" width="11.7109375" style="43" customWidth="1"/>
    <col min="14844" max="14850" width="0" style="43" hidden="1" customWidth="1"/>
    <col min="14851" max="14852" width="9.140625" style="43"/>
    <col min="14853" max="14853" width="11.7109375" style="43" bestFit="1" customWidth="1"/>
    <col min="14854" max="15093" width="9.140625" style="43"/>
    <col min="15094" max="15094" width="5.28515625" style="43" customWidth="1"/>
    <col min="15095" max="15095" width="29" style="43" customWidth="1"/>
    <col min="15096" max="15096" width="10.42578125" style="43" customWidth="1"/>
    <col min="15097" max="15097" width="17.7109375" style="43" customWidth="1"/>
    <col min="15098" max="15098" width="18.85546875" style="43" customWidth="1"/>
    <col min="15099" max="15099" width="11.7109375" style="43" customWidth="1"/>
    <col min="15100" max="15106" width="0" style="43" hidden="1" customWidth="1"/>
    <col min="15107" max="15108" width="9.140625" style="43"/>
    <col min="15109" max="15109" width="11.7109375" style="43" bestFit="1" customWidth="1"/>
    <col min="15110" max="15349" width="9.140625" style="43"/>
    <col min="15350" max="15350" width="5.28515625" style="43" customWidth="1"/>
    <col min="15351" max="15351" width="29" style="43" customWidth="1"/>
    <col min="15352" max="15352" width="10.42578125" style="43" customWidth="1"/>
    <col min="15353" max="15353" width="17.7109375" style="43" customWidth="1"/>
    <col min="15354" max="15354" width="18.85546875" style="43" customWidth="1"/>
    <col min="15355" max="15355" width="11.7109375" style="43" customWidth="1"/>
    <col min="15356" max="15362" width="0" style="43" hidden="1" customWidth="1"/>
    <col min="15363" max="15364" width="9.140625" style="43"/>
    <col min="15365" max="15365" width="11.7109375" style="43" bestFit="1" customWidth="1"/>
    <col min="15366" max="15605" width="9.140625" style="43"/>
    <col min="15606" max="15606" width="5.28515625" style="43" customWidth="1"/>
    <col min="15607" max="15607" width="29" style="43" customWidth="1"/>
    <col min="15608" max="15608" width="10.42578125" style="43" customWidth="1"/>
    <col min="15609" max="15609" width="17.7109375" style="43" customWidth="1"/>
    <col min="15610" max="15610" width="18.85546875" style="43" customWidth="1"/>
    <col min="15611" max="15611" width="11.7109375" style="43" customWidth="1"/>
    <col min="15612" max="15618" width="0" style="43" hidden="1" customWidth="1"/>
    <col min="15619" max="15620" width="9.140625" style="43"/>
    <col min="15621" max="15621" width="11.7109375" style="43" bestFit="1" customWidth="1"/>
    <col min="15622" max="15861" width="9.140625" style="43"/>
    <col min="15862" max="15862" width="5.28515625" style="43" customWidth="1"/>
    <col min="15863" max="15863" width="29" style="43" customWidth="1"/>
    <col min="15864" max="15864" width="10.42578125" style="43" customWidth="1"/>
    <col min="15865" max="15865" width="17.7109375" style="43" customWidth="1"/>
    <col min="15866" max="15866" width="18.85546875" style="43" customWidth="1"/>
    <col min="15867" max="15867" width="11.7109375" style="43" customWidth="1"/>
    <col min="15868" max="15874" width="0" style="43" hidden="1" customWidth="1"/>
    <col min="15875" max="15876" width="9.140625" style="43"/>
    <col min="15877" max="15877" width="11.7109375" style="43" bestFit="1" customWidth="1"/>
    <col min="15878" max="16117" width="9.140625" style="43"/>
    <col min="16118" max="16118" width="5.28515625" style="43" customWidth="1"/>
    <col min="16119" max="16119" width="29" style="43" customWidth="1"/>
    <col min="16120" max="16120" width="10.42578125" style="43" customWidth="1"/>
    <col min="16121" max="16121" width="17.7109375" style="43" customWidth="1"/>
    <col min="16122" max="16122" width="18.85546875" style="43" customWidth="1"/>
    <col min="16123" max="16123" width="11.7109375" style="43" customWidth="1"/>
    <col min="16124" max="16130" width="0" style="43" hidden="1" customWidth="1"/>
    <col min="16131" max="16132" width="9.140625" style="43"/>
    <col min="16133" max="16133" width="11.7109375" style="43" bestFit="1" customWidth="1"/>
    <col min="16134" max="16384" width="9.140625" style="43"/>
  </cols>
  <sheetData>
    <row r="1" spans="1:6" ht="12" x14ac:dyDescent="0.2">
      <c r="A1" s="41"/>
      <c r="B1" s="41"/>
      <c r="C1" s="42"/>
      <c r="D1" s="51"/>
      <c r="E1" s="51"/>
      <c r="F1" s="51" t="s">
        <v>63</v>
      </c>
    </row>
    <row r="2" spans="1:6" ht="12" x14ac:dyDescent="0.2">
      <c r="A2" s="41"/>
      <c r="B2" s="41"/>
      <c r="C2" s="42"/>
      <c r="D2" s="51"/>
      <c r="E2" s="73" t="s">
        <v>83</v>
      </c>
      <c r="F2" s="73"/>
    </row>
    <row r="3" spans="1:6" ht="12" x14ac:dyDescent="0.2">
      <c r="A3" s="41"/>
      <c r="B3" s="41"/>
      <c r="C3" s="42"/>
      <c r="D3" s="73" t="s">
        <v>64</v>
      </c>
      <c r="E3" s="73"/>
      <c r="F3" s="73"/>
    </row>
    <row r="4" spans="1:6" ht="12" x14ac:dyDescent="0.2">
      <c r="A4" s="41"/>
      <c r="B4" s="41"/>
      <c r="C4" s="42"/>
      <c r="D4" s="51"/>
      <c r="E4" s="10"/>
      <c r="F4" s="51" t="s">
        <v>85</v>
      </c>
    </row>
    <row r="6" spans="1:6" ht="39" customHeight="1" thickBot="1" x14ac:dyDescent="0.25">
      <c r="A6" s="74" t="s">
        <v>65</v>
      </c>
      <c r="B6" s="74"/>
      <c r="C6" s="74"/>
      <c r="D6" s="74"/>
      <c r="E6" s="74"/>
      <c r="F6" s="74"/>
    </row>
    <row r="7" spans="1:6" ht="12" hidden="1" thickBot="1" x14ac:dyDescent="0.25"/>
    <row r="8" spans="1:6" ht="51.75" customHeight="1" thickBot="1" x14ac:dyDescent="0.25">
      <c r="A8" s="78" t="s">
        <v>7</v>
      </c>
      <c r="B8" s="78" t="s">
        <v>14</v>
      </c>
      <c r="C8" s="80" t="s">
        <v>47</v>
      </c>
      <c r="D8" s="75" t="s">
        <v>88</v>
      </c>
      <c r="E8" s="76"/>
      <c r="F8" s="77"/>
    </row>
    <row r="9" spans="1:6" ht="60.75" customHeight="1" thickBot="1" x14ac:dyDescent="0.25">
      <c r="A9" s="79"/>
      <c r="B9" s="79"/>
      <c r="C9" s="81"/>
      <c r="D9" s="11" t="s">
        <v>89</v>
      </c>
      <c r="E9" s="12" t="s">
        <v>86</v>
      </c>
      <c r="F9" s="13" t="s">
        <v>18</v>
      </c>
    </row>
    <row r="10" spans="1:6" ht="12" thickBot="1" x14ac:dyDescent="0.25">
      <c r="A10" s="52">
        <v>1</v>
      </c>
      <c r="B10" s="2">
        <v>2</v>
      </c>
      <c r="C10" s="14">
        <v>3</v>
      </c>
      <c r="D10" s="9">
        <v>4</v>
      </c>
      <c r="E10" s="9">
        <v>5</v>
      </c>
      <c r="F10" s="2">
        <v>6</v>
      </c>
    </row>
    <row r="11" spans="1:6" ht="15.75" customHeight="1" thickBot="1" x14ac:dyDescent="0.25">
      <c r="A11" s="82" t="s">
        <v>87</v>
      </c>
      <c r="B11" s="83"/>
      <c r="C11" s="7" t="s">
        <v>6</v>
      </c>
      <c r="D11" s="88">
        <f>D12+D13+D14+D15+D16</f>
        <v>214416.71</v>
      </c>
      <c r="E11" s="88">
        <f>E12+E13+E14+E15+E16</f>
        <v>185443.94999999998</v>
      </c>
      <c r="F11" s="15">
        <f t="shared" ref="F11:F16" si="0">E11/D11</f>
        <v>0.86487638953139423</v>
      </c>
    </row>
    <row r="12" spans="1:6" ht="21.75" thickBot="1" x14ac:dyDescent="0.25">
      <c r="A12" s="84"/>
      <c r="B12" s="85"/>
      <c r="C12" s="8" t="s">
        <v>5</v>
      </c>
      <c r="D12" s="89">
        <f>D19+D32+D68+D104+D200+D230+D261+D273</f>
        <v>2696.9</v>
      </c>
      <c r="E12" s="89">
        <f>E19+E32+E68+E104+E200+E230+E261+E273</f>
        <v>2696.9</v>
      </c>
      <c r="F12" s="16">
        <f t="shared" si="0"/>
        <v>1</v>
      </c>
    </row>
    <row r="13" spans="1:6" ht="16.5" customHeight="1" thickBot="1" x14ac:dyDescent="0.25">
      <c r="A13" s="84"/>
      <c r="B13" s="85"/>
      <c r="C13" s="8" t="s">
        <v>15</v>
      </c>
      <c r="D13" s="89">
        <f t="shared" ref="D13:E16" si="1">D20+D33+D69+D105+D201+D231+D262+D274</f>
        <v>52308.899999999994</v>
      </c>
      <c r="E13" s="89">
        <f t="shared" si="1"/>
        <v>52308.899999999994</v>
      </c>
      <c r="F13" s="16">
        <f t="shared" si="0"/>
        <v>1</v>
      </c>
    </row>
    <row r="14" spans="1:6" ht="16.5" customHeight="1" thickBot="1" x14ac:dyDescent="0.25">
      <c r="A14" s="84"/>
      <c r="B14" s="85"/>
      <c r="C14" s="8" t="s">
        <v>16</v>
      </c>
      <c r="D14" s="89">
        <f t="shared" si="1"/>
        <v>8864</v>
      </c>
      <c r="E14" s="89">
        <v>8864</v>
      </c>
      <c r="F14" s="16">
        <f t="shared" si="0"/>
        <v>1</v>
      </c>
    </row>
    <row r="15" spans="1:6" ht="21.75" thickBot="1" x14ac:dyDescent="0.25">
      <c r="A15" s="84"/>
      <c r="B15" s="85"/>
      <c r="C15" s="8" t="s">
        <v>17</v>
      </c>
      <c r="D15" s="89">
        <f t="shared" si="1"/>
        <v>0</v>
      </c>
      <c r="E15" s="89">
        <f t="shared" si="1"/>
        <v>0</v>
      </c>
      <c r="F15" s="16">
        <v>0</v>
      </c>
    </row>
    <row r="16" spans="1:6" ht="21.75" thickBot="1" x14ac:dyDescent="0.25">
      <c r="A16" s="86"/>
      <c r="B16" s="87"/>
      <c r="C16" s="8" t="s">
        <v>48</v>
      </c>
      <c r="D16" s="89">
        <v>150546.91</v>
      </c>
      <c r="E16" s="89">
        <v>121574.15</v>
      </c>
      <c r="F16" s="16">
        <f t="shared" si="0"/>
        <v>0.80754995237032756</v>
      </c>
    </row>
    <row r="17" spans="1:6" ht="16.5" customHeight="1" thickBot="1" x14ac:dyDescent="0.25">
      <c r="A17" s="71" t="s">
        <v>90</v>
      </c>
      <c r="B17" s="72"/>
      <c r="C17" s="72"/>
      <c r="D17" s="17">
        <f>D18</f>
        <v>14397.3</v>
      </c>
      <c r="E17" s="17">
        <f>E18</f>
        <v>14397.3</v>
      </c>
      <c r="F17" s="18">
        <f>F18</f>
        <v>1</v>
      </c>
    </row>
    <row r="18" spans="1:6" ht="12.75" outlineLevel="1" thickBot="1" x14ac:dyDescent="0.25">
      <c r="A18" s="68" t="s">
        <v>0</v>
      </c>
      <c r="B18" s="68" t="s">
        <v>91</v>
      </c>
      <c r="C18" s="3" t="s">
        <v>6</v>
      </c>
      <c r="D18" s="48">
        <f>D19+D20+D21+D22+D23</f>
        <v>14397.3</v>
      </c>
      <c r="E18" s="19">
        <f>E19+E20+E21+E22+E23</f>
        <v>14397.3</v>
      </c>
      <c r="F18" s="21">
        <f>E18/D18</f>
        <v>1</v>
      </c>
    </row>
    <row r="19" spans="1:6" ht="21.75" outlineLevel="1" thickBot="1" x14ac:dyDescent="0.25">
      <c r="A19" s="69"/>
      <c r="B19" s="69"/>
      <c r="C19" s="3" t="s">
        <v>5</v>
      </c>
      <c r="D19" s="91">
        <v>2696.9</v>
      </c>
      <c r="E19" s="55">
        <v>2696.9</v>
      </c>
      <c r="F19" s="20">
        <f>D19/E19</f>
        <v>1</v>
      </c>
    </row>
    <row r="20" spans="1:6" ht="15.75" customHeight="1" outlineLevel="1" thickBot="1" x14ac:dyDescent="0.25">
      <c r="A20" s="69"/>
      <c r="B20" s="69"/>
      <c r="C20" s="3" t="s">
        <v>15</v>
      </c>
      <c r="D20" s="54">
        <v>5303.1</v>
      </c>
      <c r="E20" s="54">
        <v>5303.1</v>
      </c>
      <c r="F20" s="20">
        <f t="shared" ref="F20:F23" si="2">D20/E20</f>
        <v>1</v>
      </c>
    </row>
    <row r="21" spans="1:6" ht="17.25" customHeight="1" outlineLevel="1" thickBot="1" x14ac:dyDescent="0.25">
      <c r="A21" s="69"/>
      <c r="B21" s="69"/>
      <c r="C21" s="3" t="s">
        <v>16</v>
      </c>
      <c r="D21" s="54">
        <v>5717.9</v>
      </c>
      <c r="E21" s="92">
        <v>5717.9</v>
      </c>
      <c r="F21" s="20">
        <f t="shared" si="2"/>
        <v>1</v>
      </c>
    </row>
    <row r="22" spans="1:6" ht="21.75" outlineLevel="1" thickBot="1" x14ac:dyDescent="0.25">
      <c r="A22" s="69"/>
      <c r="B22" s="69"/>
      <c r="C22" s="3" t="s">
        <v>17</v>
      </c>
      <c r="D22" s="54"/>
      <c r="E22" s="92"/>
      <c r="F22" s="20"/>
    </row>
    <row r="23" spans="1:6" ht="21.75" outlineLevel="1" thickBot="1" x14ac:dyDescent="0.25">
      <c r="A23" s="70"/>
      <c r="B23" s="70"/>
      <c r="C23" s="3" t="s">
        <v>45</v>
      </c>
      <c r="D23" s="54">
        <v>679.4</v>
      </c>
      <c r="E23" s="54">
        <v>679.4</v>
      </c>
      <c r="F23" s="20">
        <f t="shared" si="2"/>
        <v>1</v>
      </c>
    </row>
    <row r="24" spans="1:6" ht="12.75" outlineLevel="1" thickBot="1" x14ac:dyDescent="0.25">
      <c r="A24" s="59" t="s">
        <v>8</v>
      </c>
      <c r="B24" s="59" t="s">
        <v>92</v>
      </c>
      <c r="C24" s="1" t="s">
        <v>6</v>
      </c>
      <c r="D24" s="93">
        <f>D25+D26+D27+D28+D29</f>
        <v>14397.3</v>
      </c>
      <c r="E24" s="94">
        <f>E25+E26+E27+E28+E29</f>
        <v>14397.3</v>
      </c>
      <c r="F24" s="95">
        <f>E24/D24</f>
        <v>1</v>
      </c>
    </row>
    <row r="25" spans="1:6" ht="21" customHeight="1" outlineLevel="1" thickBot="1" x14ac:dyDescent="0.25">
      <c r="A25" s="60"/>
      <c r="B25" s="60"/>
      <c r="C25" s="1" t="s">
        <v>5</v>
      </c>
      <c r="D25" s="49">
        <v>2696.9</v>
      </c>
      <c r="E25" s="23">
        <v>2696.9</v>
      </c>
      <c r="F25" s="95">
        <f>D25/E25</f>
        <v>1</v>
      </c>
    </row>
    <row r="26" spans="1:6" ht="19.5" customHeight="1" outlineLevel="1" thickBot="1" x14ac:dyDescent="0.25">
      <c r="A26" s="60"/>
      <c r="B26" s="60"/>
      <c r="C26" s="1" t="s">
        <v>15</v>
      </c>
      <c r="D26" s="22">
        <v>5303.1</v>
      </c>
      <c r="E26" s="25">
        <v>5303.1</v>
      </c>
      <c r="F26" s="95">
        <f t="shared" ref="F26:F29" si="3">D26/E26</f>
        <v>1</v>
      </c>
    </row>
    <row r="27" spans="1:6" ht="18.75" customHeight="1" outlineLevel="1" thickBot="1" x14ac:dyDescent="0.25">
      <c r="A27" s="60"/>
      <c r="B27" s="60"/>
      <c r="C27" s="1" t="s">
        <v>16</v>
      </c>
      <c r="D27" s="22">
        <v>5717.9</v>
      </c>
      <c r="E27" s="26">
        <v>5717.9</v>
      </c>
      <c r="F27" s="95">
        <f t="shared" si="3"/>
        <v>1</v>
      </c>
    </row>
    <row r="28" spans="1:6" ht="21" customHeight="1" outlineLevel="1" thickBot="1" x14ac:dyDescent="0.25">
      <c r="A28" s="60"/>
      <c r="B28" s="60"/>
      <c r="C28" s="1" t="s">
        <v>17</v>
      </c>
      <c r="D28" s="22"/>
      <c r="E28" s="26"/>
      <c r="F28" s="95"/>
    </row>
    <row r="29" spans="1:6" ht="21.75" outlineLevel="1" thickBot="1" x14ac:dyDescent="0.25">
      <c r="A29" s="61"/>
      <c r="B29" s="61"/>
      <c r="C29" s="1" t="s">
        <v>45</v>
      </c>
      <c r="D29" s="25">
        <v>679.4</v>
      </c>
      <c r="E29" s="25">
        <v>679.4</v>
      </c>
      <c r="F29" s="95">
        <f t="shared" si="3"/>
        <v>1</v>
      </c>
    </row>
    <row r="30" spans="1:6" ht="13.5" customHeight="1" thickBot="1" x14ac:dyDescent="0.25">
      <c r="A30" s="71" t="s">
        <v>93</v>
      </c>
      <c r="B30" s="72"/>
      <c r="C30" s="72"/>
      <c r="D30" s="17">
        <f>D31+D67+D103+D199+D229</f>
        <v>152912.99907999998</v>
      </c>
      <c r="E30" s="17">
        <f>E31+E67+E103+E199+E229</f>
        <v>123864.94249</v>
      </c>
      <c r="F30" s="18">
        <f>E30/D30</f>
        <v>0.81003540075227476</v>
      </c>
    </row>
    <row r="31" spans="1:6" ht="12" thickBot="1" x14ac:dyDescent="0.25">
      <c r="A31" s="65" t="s">
        <v>0</v>
      </c>
      <c r="B31" s="65" t="s">
        <v>94</v>
      </c>
      <c r="C31" s="6" t="s">
        <v>6</v>
      </c>
      <c r="D31" s="27">
        <f>D37+D43+D49+D55+D61</f>
        <v>2143.04</v>
      </c>
      <c r="E31" s="28">
        <v>1354.69</v>
      </c>
      <c r="F31" s="29">
        <f>E31/D31</f>
        <v>0.63213472450350905</v>
      </c>
    </row>
    <row r="32" spans="1:6" ht="21.75" thickBot="1" x14ac:dyDescent="0.25">
      <c r="A32" s="66"/>
      <c r="B32" s="66"/>
      <c r="C32" s="4" t="s">
        <v>5</v>
      </c>
      <c r="D32" s="30">
        <f t="shared" ref="D32:E35" si="4">D38+D44+D50+D56+D62</f>
        <v>0</v>
      </c>
      <c r="E32" s="31">
        <f t="shared" si="4"/>
        <v>0</v>
      </c>
      <c r="F32" s="32">
        <v>0</v>
      </c>
    </row>
    <row r="33" spans="1:6" ht="12" thickBot="1" x14ac:dyDescent="0.25">
      <c r="A33" s="66"/>
      <c r="B33" s="66"/>
      <c r="C33" s="4" t="s">
        <v>15</v>
      </c>
      <c r="D33" s="30">
        <f t="shared" si="4"/>
        <v>0</v>
      </c>
      <c r="E33" s="31">
        <f t="shared" si="4"/>
        <v>0</v>
      </c>
      <c r="F33" s="32">
        <v>0</v>
      </c>
    </row>
    <row r="34" spans="1:6" ht="12" thickBot="1" x14ac:dyDescent="0.25">
      <c r="A34" s="66"/>
      <c r="B34" s="66"/>
      <c r="C34" s="4" t="s">
        <v>16</v>
      </c>
      <c r="D34" s="30">
        <f t="shared" si="4"/>
        <v>0</v>
      </c>
      <c r="E34" s="31">
        <f t="shared" si="4"/>
        <v>0</v>
      </c>
      <c r="F34" s="32">
        <v>0</v>
      </c>
    </row>
    <row r="35" spans="1:6" ht="21.75" thickBot="1" x14ac:dyDescent="0.25">
      <c r="A35" s="66"/>
      <c r="B35" s="66"/>
      <c r="C35" s="4" t="s">
        <v>17</v>
      </c>
      <c r="D35" s="30">
        <f t="shared" si="4"/>
        <v>0</v>
      </c>
      <c r="E35" s="31">
        <f t="shared" si="4"/>
        <v>0</v>
      </c>
      <c r="F35" s="32">
        <v>0</v>
      </c>
    </row>
    <row r="36" spans="1:6" ht="21.75" thickBot="1" x14ac:dyDescent="0.25">
      <c r="A36" s="67"/>
      <c r="B36" s="67"/>
      <c r="C36" s="5" t="s">
        <v>45</v>
      </c>
      <c r="D36" s="33">
        <f>D43+D49+D55+D61+D67</f>
        <v>1145.6399999999999</v>
      </c>
      <c r="E36" s="31">
        <f>E43+E49+E55+E61+E67</f>
        <v>720.36</v>
      </c>
      <c r="F36" s="32">
        <f>E36/D36</f>
        <v>0.62878391117628585</v>
      </c>
    </row>
    <row r="37" spans="1:6" ht="15.75" customHeight="1" thickBot="1" x14ac:dyDescent="0.25">
      <c r="A37" s="59" t="s">
        <v>8</v>
      </c>
      <c r="B37" s="59" t="s">
        <v>19</v>
      </c>
      <c r="C37" s="3" t="s">
        <v>6</v>
      </c>
      <c r="D37" s="19">
        <f>D38+D39+D40+D41+D42</f>
        <v>1177.4000000000001</v>
      </c>
      <c r="E37" s="34">
        <f>E38+E39+E40+E41+E42</f>
        <v>791.92</v>
      </c>
      <c r="F37" s="20">
        <f>E37/D37</f>
        <v>0.67260064549006271</v>
      </c>
    </row>
    <row r="38" spans="1:6" ht="21.75" thickBot="1" x14ac:dyDescent="0.25">
      <c r="A38" s="60"/>
      <c r="B38" s="60"/>
      <c r="C38" s="1" t="s">
        <v>5</v>
      </c>
      <c r="D38" s="22"/>
      <c r="E38" s="23"/>
      <c r="F38" s="24"/>
    </row>
    <row r="39" spans="1:6" ht="12" thickBot="1" x14ac:dyDescent="0.25">
      <c r="A39" s="60"/>
      <c r="B39" s="60"/>
      <c r="C39" s="1" t="s">
        <v>15</v>
      </c>
      <c r="D39" s="22"/>
      <c r="E39" s="23"/>
      <c r="F39" s="24"/>
    </row>
    <row r="40" spans="1:6" ht="12" thickBot="1" x14ac:dyDescent="0.25">
      <c r="A40" s="60"/>
      <c r="B40" s="60"/>
      <c r="C40" s="1" t="s">
        <v>16</v>
      </c>
      <c r="D40" s="22"/>
      <c r="E40" s="23"/>
      <c r="F40" s="24"/>
    </row>
    <row r="41" spans="1:6" ht="21.75" thickBot="1" x14ac:dyDescent="0.25">
      <c r="A41" s="60"/>
      <c r="B41" s="60"/>
      <c r="C41" s="1" t="s">
        <v>17</v>
      </c>
      <c r="D41" s="22"/>
      <c r="E41" s="23"/>
      <c r="F41" s="24"/>
    </row>
    <row r="42" spans="1:6" ht="21.75" thickBot="1" x14ac:dyDescent="0.25">
      <c r="A42" s="61"/>
      <c r="B42" s="61"/>
      <c r="C42" s="1" t="s">
        <v>45</v>
      </c>
      <c r="D42" s="22">
        <f>'[1]Ведомственная 2024,руб'!L167/1000+'[1]Ведомственная 2024,руб'!L169/1000</f>
        <v>1177.4000000000001</v>
      </c>
      <c r="E42" s="22">
        <v>791.92</v>
      </c>
      <c r="F42" s="40">
        <f>E42/D42</f>
        <v>0.67260064549006271</v>
      </c>
    </row>
    <row r="43" spans="1:6" ht="15.75" customHeight="1" thickBot="1" x14ac:dyDescent="0.25">
      <c r="A43" s="59" t="s">
        <v>9</v>
      </c>
      <c r="B43" s="59" t="s">
        <v>98</v>
      </c>
      <c r="C43" s="3" t="s">
        <v>6</v>
      </c>
      <c r="D43" s="19">
        <f>D44+D45+D46+D47+D48</f>
        <v>188.6</v>
      </c>
      <c r="E43" s="34">
        <f>E44+E45+E46+E47+E48</f>
        <v>103.5</v>
      </c>
      <c r="F43" s="20">
        <f>E43/D43</f>
        <v>0.54878048780487809</v>
      </c>
    </row>
    <row r="44" spans="1:6" ht="21.75" thickBot="1" x14ac:dyDescent="0.25">
      <c r="A44" s="60"/>
      <c r="B44" s="60"/>
      <c r="C44" s="1" t="s">
        <v>5</v>
      </c>
      <c r="D44" s="22"/>
      <c r="E44" s="23"/>
      <c r="F44" s="24"/>
    </row>
    <row r="45" spans="1:6" ht="12" thickBot="1" x14ac:dyDescent="0.25">
      <c r="A45" s="60"/>
      <c r="B45" s="60"/>
      <c r="C45" s="1" t="s">
        <v>15</v>
      </c>
      <c r="D45" s="22"/>
      <c r="E45" s="23"/>
      <c r="F45" s="24"/>
    </row>
    <row r="46" spans="1:6" ht="12" thickBot="1" x14ac:dyDescent="0.25">
      <c r="A46" s="60"/>
      <c r="B46" s="60"/>
      <c r="C46" s="1" t="s">
        <v>16</v>
      </c>
      <c r="D46" s="22"/>
      <c r="E46" s="23"/>
      <c r="F46" s="24"/>
    </row>
    <row r="47" spans="1:6" ht="21.75" thickBot="1" x14ac:dyDescent="0.25">
      <c r="A47" s="60"/>
      <c r="B47" s="60"/>
      <c r="C47" s="1" t="s">
        <v>17</v>
      </c>
      <c r="D47" s="22"/>
      <c r="E47" s="23"/>
      <c r="F47" s="24"/>
    </row>
    <row r="48" spans="1:6" ht="21.75" thickBot="1" x14ac:dyDescent="0.25">
      <c r="A48" s="61"/>
      <c r="B48" s="61"/>
      <c r="C48" s="1" t="s">
        <v>45</v>
      </c>
      <c r="D48" s="22">
        <f>'[1]Ведомственная 2024,руб'!L257/1000</f>
        <v>188.6</v>
      </c>
      <c r="E48" s="22">
        <v>103.5</v>
      </c>
      <c r="F48" s="40">
        <f>E48/D48</f>
        <v>0.54878048780487809</v>
      </c>
    </row>
    <row r="49" spans="1:6" ht="15.75" customHeight="1" thickBot="1" x14ac:dyDescent="0.25">
      <c r="A49" s="59" t="s">
        <v>10</v>
      </c>
      <c r="B49" s="59" t="s">
        <v>28</v>
      </c>
      <c r="C49" s="3" t="s">
        <v>6</v>
      </c>
      <c r="D49" s="19">
        <f>D50+D51+D52+D53+D54</f>
        <v>750</v>
      </c>
      <c r="E49" s="34">
        <f>E50+E51+E52+E53+E54</f>
        <v>432.22</v>
      </c>
      <c r="F49" s="20">
        <f>E49/D49</f>
        <v>0.57629333333333332</v>
      </c>
    </row>
    <row r="50" spans="1:6" ht="21.75" thickBot="1" x14ac:dyDescent="0.25">
      <c r="A50" s="60"/>
      <c r="B50" s="60"/>
      <c r="C50" s="1" t="s">
        <v>5</v>
      </c>
      <c r="D50" s="22"/>
      <c r="E50" s="23"/>
      <c r="F50" s="24"/>
    </row>
    <row r="51" spans="1:6" ht="12" thickBot="1" x14ac:dyDescent="0.25">
      <c r="A51" s="60"/>
      <c r="B51" s="60"/>
      <c r="C51" s="1" t="s">
        <v>15</v>
      </c>
      <c r="D51" s="22"/>
      <c r="E51" s="23"/>
      <c r="F51" s="24"/>
    </row>
    <row r="52" spans="1:6" ht="12" thickBot="1" x14ac:dyDescent="0.25">
      <c r="A52" s="60"/>
      <c r="B52" s="60"/>
      <c r="C52" s="1" t="s">
        <v>16</v>
      </c>
      <c r="D52" s="22"/>
      <c r="E52" s="23"/>
      <c r="F52" s="24"/>
    </row>
    <row r="53" spans="1:6" ht="21.75" thickBot="1" x14ac:dyDescent="0.25">
      <c r="A53" s="60"/>
      <c r="B53" s="60"/>
      <c r="C53" s="1" t="s">
        <v>17</v>
      </c>
      <c r="D53" s="22"/>
      <c r="E53" s="23"/>
      <c r="F53" s="24"/>
    </row>
    <row r="54" spans="1:6" ht="21.75" thickBot="1" x14ac:dyDescent="0.25">
      <c r="A54" s="61"/>
      <c r="B54" s="61"/>
      <c r="C54" s="1" t="s">
        <v>45</v>
      </c>
      <c r="D54" s="22">
        <f>'[1]Ведомственная 2024,руб'!L260/1000</f>
        <v>750</v>
      </c>
      <c r="E54" s="22">
        <v>432.22</v>
      </c>
      <c r="F54" s="40">
        <f>E54/D54</f>
        <v>0.57629333333333332</v>
      </c>
    </row>
    <row r="55" spans="1:6" ht="15.75" customHeight="1" thickBot="1" x14ac:dyDescent="0.25">
      <c r="A55" s="59" t="s">
        <v>20</v>
      </c>
      <c r="B55" s="59" t="s">
        <v>99</v>
      </c>
      <c r="C55" s="3" t="s">
        <v>6</v>
      </c>
      <c r="D55" s="19">
        <f>D56+D57+D58+D59+D60</f>
        <v>7.04</v>
      </c>
      <c r="E55" s="34">
        <f>E56+E57+E58+E59+E60</f>
        <v>7.04</v>
      </c>
      <c r="F55" s="20">
        <f>E55/D55</f>
        <v>1</v>
      </c>
    </row>
    <row r="56" spans="1:6" ht="21.75" thickBot="1" x14ac:dyDescent="0.25">
      <c r="A56" s="60"/>
      <c r="B56" s="60"/>
      <c r="C56" s="1" t="s">
        <v>5</v>
      </c>
      <c r="D56" s="22"/>
      <c r="E56" s="23"/>
      <c r="F56" s="24"/>
    </row>
    <row r="57" spans="1:6" ht="12" thickBot="1" x14ac:dyDescent="0.25">
      <c r="A57" s="60"/>
      <c r="B57" s="60"/>
      <c r="C57" s="1" t="s">
        <v>15</v>
      </c>
      <c r="D57" s="22"/>
      <c r="E57" s="23"/>
      <c r="F57" s="24"/>
    </row>
    <row r="58" spans="1:6" ht="12" thickBot="1" x14ac:dyDescent="0.25">
      <c r="A58" s="60"/>
      <c r="B58" s="60"/>
      <c r="C58" s="1" t="s">
        <v>16</v>
      </c>
      <c r="D58" s="22"/>
      <c r="E58" s="23"/>
      <c r="F58" s="24"/>
    </row>
    <row r="59" spans="1:6" ht="21.75" thickBot="1" x14ac:dyDescent="0.25">
      <c r="A59" s="60"/>
      <c r="B59" s="60"/>
      <c r="C59" s="1" t="s">
        <v>17</v>
      </c>
      <c r="D59" s="22"/>
      <c r="E59" s="23"/>
      <c r="F59" s="24"/>
    </row>
    <row r="60" spans="1:6" ht="21.75" thickBot="1" x14ac:dyDescent="0.25">
      <c r="A60" s="61"/>
      <c r="B60" s="61"/>
      <c r="C60" s="1" t="s">
        <v>45</v>
      </c>
      <c r="D60" s="22">
        <f>'[1]Ведомственная 2024,руб'!L268/1000</f>
        <v>7.04</v>
      </c>
      <c r="E60" s="22">
        <f>'[1]Ведомственная 2024,руб'!M268/1000</f>
        <v>7.04</v>
      </c>
      <c r="F60" s="40">
        <f>E60/D60</f>
        <v>1</v>
      </c>
    </row>
    <row r="61" spans="1:6" ht="15.75" customHeight="1" thickBot="1" x14ac:dyDescent="0.25">
      <c r="A61" s="59" t="s">
        <v>21</v>
      </c>
      <c r="B61" s="59" t="s">
        <v>29</v>
      </c>
      <c r="C61" s="3" t="s">
        <v>6</v>
      </c>
      <c r="D61" s="19">
        <f>D62+D63+D64+D65+D66</f>
        <v>20</v>
      </c>
      <c r="E61" s="34">
        <f>E62+E63+E64+E65+E66</f>
        <v>20</v>
      </c>
      <c r="F61" s="20">
        <f>E61/D61</f>
        <v>1</v>
      </c>
    </row>
    <row r="62" spans="1:6" ht="21.75" thickBot="1" x14ac:dyDescent="0.25">
      <c r="A62" s="60"/>
      <c r="B62" s="60"/>
      <c r="C62" s="1" t="s">
        <v>5</v>
      </c>
      <c r="D62" s="22"/>
      <c r="E62" s="23"/>
      <c r="F62" s="24"/>
    </row>
    <row r="63" spans="1:6" ht="12" thickBot="1" x14ac:dyDescent="0.25">
      <c r="A63" s="60"/>
      <c r="B63" s="60"/>
      <c r="C63" s="1" t="s">
        <v>15</v>
      </c>
      <c r="D63" s="22"/>
      <c r="E63" s="23"/>
      <c r="F63" s="24"/>
    </row>
    <row r="64" spans="1:6" ht="12" thickBot="1" x14ac:dyDescent="0.25">
      <c r="A64" s="60"/>
      <c r="B64" s="60"/>
      <c r="C64" s="1" t="s">
        <v>16</v>
      </c>
      <c r="D64" s="22"/>
      <c r="E64" s="23"/>
      <c r="F64" s="24"/>
    </row>
    <row r="65" spans="1:6" ht="25.5" customHeight="1" thickBot="1" x14ac:dyDescent="0.25">
      <c r="A65" s="60"/>
      <c r="B65" s="60"/>
      <c r="C65" s="1" t="s">
        <v>17</v>
      </c>
      <c r="D65" s="22"/>
      <c r="E65" s="23"/>
      <c r="F65" s="24"/>
    </row>
    <row r="66" spans="1:6" ht="21.75" thickBot="1" x14ac:dyDescent="0.25">
      <c r="A66" s="61"/>
      <c r="B66" s="61"/>
      <c r="C66" s="1" t="s">
        <v>45</v>
      </c>
      <c r="D66" s="22">
        <f>'[1]Ведомственная 2024,руб'!L210/1000</f>
        <v>20</v>
      </c>
      <c r="E66" s="22">
        <f>'[1]Ведомственная 2024,руб'!M210/1000</f>
        <v>20</v>
      </c>
      <c r="F66" s="40">
        <f>E66/D66</f>
        <v>1</v>
      </c>
    </row>
    <row r="67" spans="1:6" ht="12" thickBot="1" x14ac:dyDescent="0.25">
      <c r="A67" s="65">
        <v>2</v>
      </c>
      <c r="B67" s="65" t="s">
        <v>30</v>
      </c>
      <c r="C67" s="6" t="s">
        <v>6</v>
      </c>
      <c r="D67" s="27">
        <f>D68+D69+D70+D71+D72</f>
        <v>180</v>
      </c>
      <c r="E67" s="28">
        <f>E68+E69+E70+E71+E72</f>
        <v>157.60000000000002</v>
      </c>
      <c r="F67" s="29">
        <f>E67/D67</f>
        <v>0.87555555555555564</v>
      </c>
    </row>
    <row r="68" spans="1:6" ht="21.75" thickBot="1" x14ac:dyDescent="0.25">
      <c r="A68" s="66"/>
      <c r="B68" s="66"/>
      <c r="C68" s="4" t="s">
        <v>5</v>
      </c>
      <c r="D68" s="30">
        <f>D74+D80+D86+D92+D98</f>
        <v>0</v>
      </c>
      <c r="E68" s="31">
        <f>E74+E80+E86+E92+E98</f>
        <v>0</v>
      </c>
      <c r="F68" s="32">
        <v>0</v>
      </c>
    </row>
    <row r="69" spans="1:6" ht="18.75" customHeight="1" thickBot="1" x14ac:dyDescent="0.25">
      <c r="A69" s="66"/>
      <c r="B69" s="66"/>
      <c r="C69" s="4" t="s">
        <v>15</v>
      </c>
      <c r="D69" s="30">
        <f t="shared" ref="D69:E72" si="5">D75+D81+D87+D93+D99</f>
        <v>0</v>
      </c>
      <c r="E69" s="31">
        <f t="shared" si="5"/>
        <v>0</v>
      </c>
      <c r="F69" s="32">
        <v>0</v>
      </c>
    </row>
    <row r="70" spans="1:6" ht="21" customHeight="1" thickBot="1" x14ac:dyDescent="0.25">
      <c r="A70" s="66"/>
      <c r="B70" s="66"/>
      <c r="C70" s="4" t="s">
        <v>16</v>
      </c>
      <c r="D70" s="30">
        <f t="shared" si="5"/>
        <v>0</v>
      </c>
      <c r="E70" s="31">
        <f t="shared" si="5"/>
        <v>0</v>
      </c>
      <c r="F70" s="32">
        <v>0</v>
      </c>
    </row>
    <row r="71" spans="1:6" ht="21.75" thickBot="1" x14ac:dyDescent="0.25">
      <c r="A71" s="66"/>
      <c r="B71" s="66"/>
      <c r="C71" s="4" t="s">
        <v>17</v>
      </c>
      <c r="D71" s="30">
        <f t="shared" si="5"/>
        <v>0</v>
      </c>
      <c r="E71" s="31">
        <f t="shared" si="5"/>
        <v>0</v>
      </c>
      <c r="F71" s="32">
        <v>0</v>
      </c>
    </row>
    <row r="72" spans="1:6" ht="21.75" thickBot="1" x14ac:dyDescent="0.25">
      <c r="A72" s="67"/>
      <c r="B72" s="67"/>
      <c r="C72" s="5" t="s">
        <v>45</v>
      </c>
      <c r="D72" s="33">
        <f t="shared" si="5"/>
        <v>180</v>
      </c>
      <c r="E72" s="31">
        <f t="shared" si="5"/>
        <v>157.60000000000002</v>
      </c>
      <c r="F72" s="32">
        <f>E72/D72</f>
        <v>0.87555555555555564</v>
      </c>
    </row>
    <row r="73" spans="1:6" ht="15.75" customHeight="1" thickBot="1" x14ac:dyDescent="0.25">
      <c r="A73" s="59" t="s">
        <v>11</v>
      </c>
      <c r="B73" s="59" t="s">
        <v>31</v>
      </c>
      <c r="C73" s="3" t="s">
        <v>6</v>
      </c>
      <c r="D73" s="19">
        <f>D74+D75+D76+D77+D78</f>
        <v>8.8000000000000007</v>
      </c>
      <c r="E73" s="34">
        <f>E74+E75+E76+E77+E78</f>
        <v>8.8000000000000007</v>
      </c>
      <c r="F73" s="20">
        <v>0</v>
      </c>
    </row>
    <row r="74" spans="1:6" ht="21.75" thickBot="1" x14ac:dyDescent="0.25">
      <c r="A74" s="60"/>
      <c r="B74" s="60"/>
      <c r="C74" s="1" t="s">
        <v>5</v>
      </c>
      <c r="D74" s="22"/>
      <c r="E74" s="23"/>
      <c r="F74" s="24"/>
    </row>
    <row r="75" spans="1:6" ht="16.5" customHeight="1" thickBot="1" x14ac:dyDescent="0.25">
      <c r="A75" s="60"/>
      <c r="B75" s="60"/>
      <c r="C75" s="1" t="s">
        <v>15</v>
      </c>
      <c r="D75" s="22"/>
      <c r="E75" s="23"/>
      <c r="F75" s="24"/>
    </row>
    <row r="76" spans="1:6" ht="16.5" customHeight="1" thickBot="1" x14ac:dyDescent="0.25">
      <c r="A76" s="60"/>
      <c r="B76" s="60"/>
      <c r="C76" s="1" t="s">
        <v>16</v>
      </c>
      <c r="D76" s="22"/>
      <c r="E76" s="23"/>
      <c r="F76" s="24"/>
    </row>
    <row r="77" spans="1:6" ht="21.75" thickBot="1" x14ac:dyDescent="0.25">
      <c r="A77" s="60"/>
      <c r="B77" s="60"/>
      <c r="C77" s="1" t="s">
        <v>17</v>
      </c>
      <c r="D77" s="22"/>
      <c r="E77" s="23"/>
      <c r="F77" s="24"/>
    </row>
    <row r="78" spans="1:6" ht="21.75" thickBot="1" x14ac:dyDescent="0.25">
      <c r="A78" s="61"/>
      <c r="B78" s="61"/>
      <c r="C78" s="1" t="s">
        <v>45</v>
      </c>
      <c r="D78" s="50">
        <f>('[1]Ведомственная 2024,руб'!L194)/1000</f>
        <v>8.8000000000000007</v>
      </c>
      <c r="E78" s="50">
        <v>8.8000000000000007</v>
      </c>
      <c r="F78" s="24">
        <f>E78/D78</f>
        <v>1</v>
      </c>
    </row>
    <row r="79" spans="1:6" ht="15.75" customHeight="1" thickBot="1" x14ac:dyDescent="0.25">
      <c r="A79" s="59" t="s">
        <v>12</v>
      </c>
      <c r="B79" s="59" t="s">
        <v>32</v>
      </c>
      <c r="C79" s="3" t="s">
        <v>6</v>
      </c>
      <c r="D79" s="19">
        <f>D80+D81+D82+D83+D84</f>
        <v>0</v>
      </c>
      <c r="E79" s="34">
        <f>E80+E81+E82+E83+E84</f>
        <v>0</v>
      </c>
      <c r="F79" s="20">
        <v>0</v>
      </c>
    </row>
    <row r="80" spans="1:6" ht="21.75" thickBot="1" x14ac:dyDescent="0.25">
      <c r="A80" s="60"/>
      <c r="B80" s="60"/>
      <c r="C80" s="1" t="s">
        <v>5</v>
      </c>
      <c r="D80" s="22"/>
      <c r="E80" s="23"/>
      <c r="F80" s="24"/>
    </row>
    <row r="81" spans="1:6" ht="12" thickBot="1" x14ac:dyDescent="0.25">
      <c r="A81" s="60"/>
      <c r="B81" s="60"/>
      <c r="C81" s="1" t="s">
        <v>15</v>
      </c>
      <c r="D81" s="22"/>
      <c r="E81" s="23"/>
      <c r="F81" s="24"/>
    </row>
    <row r="82" spans="1:6" ht="12" thickBot="1" x14ac:dyDescent="0.25">
      <c r="A82" s="60"/>
      <c r="B82" s="60"/>
      <c r="C82" s="1" t="s">
        <v>16</v>
      </c>
      <c r="D82" s="22"/>
      <c r="E82" s="23"/>
      <c r="F82" s="24"/>
    </row>
    <row r="83" spans="1:6" ht="21.75" thickBot="1" x14ac:dyDescent="0.25">
      <c r="A83" s="60"/>
      <c r="B83" s="60"/>
      <c r="C83" s="1" t="s">
        <v>17</v>
      </c>
      <c r="D83" s="22"/>
      <c r="E83" s="23"/>
      <c r="F83" s="24"/>
    </row>
    <row r="84" spans="1:6" ht="21.75" thickBot="1" x14ac:dyDescent="0.25">
      <c r="A84" s="61"/>
      <c r="B84" s="61"/>
      <c r="C84" s="1" t="s">
        <v>45</v>
      </c>
      <c r="D84" s="22">
        <v>0</v>
      </c>
      <c r="E84" s="22">
        <f>'[1]Ведомственная 2024,руб'!M198/1000</f>
        <v>0</v>
      </c>
      <c r="F84" s="24">
        <v>0</v>
      </c>
    </row>
    <row r="85" spans="1:6" ht="15.75" customHeight="1" thickBot="1" x14ac:dyDescent="0.25">
      <c r="A85" s="59" t="s">
        <v>13</v>
      </c>
      <c r="B85" s="59" t="s">
        <v>100</v>
      </c>
      <c r="C85" s="3" t="s">
        <v>6</v>
      </c>
      <c r="D85" s="19">
        <f>D86+D87+D88+D89+D90</f>
        <v>161.19999999999999</v>
      </c>
      <c r="E85" s="34">
        <f>E86+E87+E88+E89+E90</f>
        <v>148.80000000000001</v>
      </c>
      <c r="F85" s="20">
        <f>E85/D85</f>
        <v>0.92307692307692324</v>
      </c>
    </row>
    <row r="86" spans="1:6" ht="21.75" thickBot="1" x14ac:dyDescent="0.25">
      <c r="A86" s="60"/>
      <c r="B86" s="60"/>
      <c r="C86" s="1" t="s">
        <v>5</v>
      </c>
      <c r="D86" s="22"/>
      <c r="E86" s="23"/>
      <c r="F86" s="24"/>
    </row>
    <row r="87" spans="1:6" ht="12" thickBot="1" x14ac:dyDescent="0.25">
      <c r="A87" s="60"/>
      <c r="B87" s="60"/>
      <c r="C87" s="1" t="s">
        <v>15</v>
      </c>
      <c r="D87" s="22"/>
      <c r="E87" s="23"/>
      <c r="F87" s="24"/>
    </row>
    <row r="88" spans="1:6" ht="12" thickBot="1" x14ac:dyDescent="0.25">
      <c r="A88" s="60"/>
      <c r="B88" s="60"/>
      <c r="C88" s="1" t="s">
        <v>16</v>
      </c>
      <c r="D88" s="22"/>
      <c r="E88" s="23"/>
      <c r="F88" s="24"/>
    </row>
    <row r="89" spans="1:6" ht="21.75" thickBot="1" x14ac:dyDescent="0.25">
      <c r="A89" s="60"/>
      <c r="B89" s="60"/>
      <c r="C89" s="1" t="s">
        <v>17</v>
      </c>
      <c r="D89" s="22"/>
      <c r="E89" s="23"/>
      <c r="F89" s="24"/>
    </row>
    <row r="90" spans="1:6" ht="21.75" thickBot="1" x14ac:dyDescent="0.25">
      <c r="A90" s="61"/>
      <c r="B90" s="61"/>
      <c r="C90" s="1" t="s">
        <v>45</v>
      </c>
      <c r="D90" s="22">
        <v>161.19999999999999</v>
      </c>
      <c r="E90" s="22">
        <v>148.80000000000001</v>
      </c>
      <c r="F90" s="24">
        <f>E90/D90</f>
        <v>0.92307692307692324</v>
      </c>
    </row>
    <row r="91" spans="1:6" ht="15.75" customHeight="1" thickBot="1" x14ac:dyDescent="0.25">
      <c r="A91" s="59" t="s">
        <v>22</v>
      </c>
      <c r="B91" s="59" t="s">
        <v>33</v>
      </c>
      <c r="C91" s="3" t="s">
        <v>6</v>
      </c>
      <c r="D91" s="19">
        <f>D92+D93+D94+D95+D96</f>
        <v>10</v>
      </c>
      <c r="E91" s="34">
        <f>E92+E93+E94+E95+E96</f>
        <v>0</v>
      </c>
      <c r="F91" s="20">
        <f>E91/D91</f>
        <v>0</v>
      </c>
    </row>
    <row r="92" spans="1:6" ht="21.75" thickBot="1" x14ac:dyDescent="0.25">
      <c r="A92" s="60"/>
      <c r="B92" s="60"/>
      <c r="C92" s="1" t="s">
        <v>5</v>
      </c>
      <c r="D92" s="22"/>
      <c r="E92" s="23"/>
      <c r="F92" s="24"/>
    </row>
    <row r="93" spans="1:6" ht="17.25" customHeight="1" thickBot="1" x14ac:dyDescent="0.25">
      <c r="A93" s="60"/>
      <c r="B93" s="60"/>
      <c r="C93" s="1" t="s">
        <v>15</v>
      </c>
      <c r="D93" s="22"/>
      <c r="E93" s="23"/>
      <c r="F93" s="24"/>
    </row>
    <row r="94" spans="1:6" ht="18" customHeight="1" thickBot="1" x14ac:dyDescent="0.25">
      <c r="A94" s="60"/>
      <c r="B94" s="60"/>
      <c r="C94" s="1" t="s">
        <v>16</v>
      </c>
      <c r="D94" s="22"/>
      <c r="E94" s="23"/>
      <c r="F94" s="24"/>
    </row>
    <row r="95" spans="1:6" ht="21.75" thickBot="1" x14ac:dyDescent="0.25">
      <c r="A95" s="60"/>
      <c r="B95" s="60"/>
      <c r="C95" s="1" t="s">
        <v>17</v>
      </c>
      <c r="D95" s="22"/>
      <c r="E95" s="23"/>
      <c r="F95" s="24"/>
    </row>
    <row r="96" spans="1:6" ht="17.25" customHeight="1" thickBot="1" x14ac:dyDescent="0.25">
      <c r="A96" s="61"/>
      <c r="B96" s="61"/>
      <c r="C96" s="1" t="s">
        <v>45</v>
      </c>
      <c r="D96" s="22">
        <f>'[1]Ведомственная 2024,руб'!L196/1000</f>
        <v>10</v>
      </c>
      <c r="E96" s="22">
        <f>'[1]Ведомственная 2024,руб'!M196/1000</f>
        <v>0</v>
      </c>
      <c r="F96" s="24">
        <f>E96/D96</f>
        <v>0</v>
      </c>
    </row>
    <row r="97" spans="1:6" ht="15.75" customHeight="1" thickBot="1" x14ac:dyDescent="0.25">
      <c r="A97" s="59" t="s">
        <v>23</v>
      </c>
      <c r="B97" s="59" t="s">
        <v>34</v>
      </c>
      <c r="C97" s="3" t="s">
        <v>6</v>
      </c>
      <c r="D97" s="19">
        <f>D98+D99+D100+D101+D102</f>
        <v>0</v>
      </c>
      <c r="E97" s="34">
        <f>E98+E99+E100+E101+E102</f>
        <v>0</v>
      </c>
      <c r="F97" s="20"/>
    </row>
    <row r="98" spans="1:6" ht="21.75" thickBot="1" x14ac:dyDescent="0.25">
      <c r="A98" s="60"/>
      <c r="B98" s="60"/>
      <c r="C98" s="1" t="s">
        <v>5</v>
      </c>
      <c r="D98" s="22"/>
      <c r="E98" s="23"/>
      <c r="F98" s="24"/>
    </row>
    <row r="99" spans="1:6" ht="12" thickBot="1" x14ac:dyDescent="0.25">
      <c r="A99" s="60"/>
      <c r="B99" s="60"/>
      <c r="C99" s="1" t="s">
        <v>15</v>
      </c>
      <c r="D99" s="22"/>
      <c r="E99" s="23"/>
      <c r="F99" s="24"/>
    </row>
    <row r="100" spans="1:6" ht="12" thickBot="1" x14ac:dyDescent="0.25">
      <c r="A100" s="60"/>
      <c r="B100" s="60"/>
      <c r="C100" s="1" t="s">
        <v>16</v>
      </c>
      <c r="D100" s="22"/>
      <c r="E100" s="23"/>
      <c r="F100" s="24"/>
    </row>
    <row r="101" spans="1:6" ht="21.75" thickBot="1" x14ac:dyDescent="0.25">
      <c r="A101" s="60"/>
      <c r="B101" s="60"/>
      <c r="C101" s="1" t="s">
        <v>17</v>
      </c>
      <c r="D101" s="22"/>
      <c r="E101" s="23"/>
      <c r="F101" s="24"/>
    </row>
    <row r="102" spans="1:6" ht="21.75" thickBot="1" x14ac:dyDescent="0.25">
      <c r="A102" s="61"/>
      <c r="B102" s="61"/>
      <c r="C102" s="1" t="s">
        <v>45</v>
      </c>
      <c r="D102" s="22">
        <v>0</v>
      </c>
      <c r="E102" s="23">
        <v>0</v>
      </c>
      <c r="F102" s="24">
        <v>0</v>
      </c>
    </row>
    <row r="103" spans="1:6" ht="12" thickBot="1" x14ac:dyDescent="0.25">
      <c r="A103" s="65" t="s">
        <v>2</v>
      </c>
      <c r="B103" s="65" t="s">
        <v>66</v>
      </c>
      <c r="C103" s="6" t="s">
        <v>6</v>
      </c>
      <c r="D103" s="27">
        <f>D104+D105+D106+D107+D108</f>
        <v>95724.52</v>
      </c>
      <c r="E103" s="27">
        <f>E104+E105+E106+E107+E108</f>
        <v>81185.952489999996</v>
      </c>
      <c r="F103" s="29">
        <f>E103/D103</f>
        <v>0.8481207582968292</v>
      </c>
    </row>
    <row r="104" spans="1:6" ht="21.75" thickBot="1" x14ac:dyDescent="0.25">
      <c r="A104" s="66"/>
      <c r="B104" s="66"/>
      <c r="C104" s="4" t="s">
        <v>5</v>
      </c>
      <c r="D104" s="30">
        <f>D116+D122+D128+D140+D146+D152+D158+D164+D170+D176+D182+D188+D194+D134+D110</f>
        <v>0</v>
      </c>
      <c r="E104" s="30">
        <f t="shared" ref="E104" si="6">E116+E122+E128+E140+E146+E152+E158+E164+E170+E176+E182+E188+E194+E134+E110</f>
        <v>0</v>
      </c>
      <c r="F104" s="29"/>
    </row>
    <row r="105" spans="1:6" ht="12" thickBot="1" x14ac:dyDescent="0.25">
      <c r="A105" s="66"/>
      <c r="B105" s="66"/>
      <c r="C105" s="4" t="s">
        <v>15</v>
      </c>
      <c r="D105" s="30">
        <f>D117+D123+D129+D141+D147+D153+D159+D165+D171+D177+D183+D189+D195+D135+D111</f>
        <v>1244.5999999999999</v>
      </c>
      <c r="E105" s="30">
        <f t="shared" ref="E105" si="7">E117+E123+E129+E141+E147+E153+E159+E165+E171+E177+E183+E189+E195+E135+E111</f>
        <v>1244.5999999999999</v>
      </c>
      <c r="F105" s="29">
        <f t="shared" ref="F105:F108" si="8">E105/D105</f>
        <v>1</v>
      </c>
    </row>
    <row r="106" spans="1:6" ht="12" thickBot="1" x14ac:dyDescent="0.25">
      <c r="A106" s="66"/>
      <c r="B106" s="66"/>
      <c r="C106" s="4" t="s">
        <v>16</v>
      </c>
      <c r="D106" s="30">
        <f>D118+D124+D130+D142+D148+D154+D160+D166+D172+D178+D184+D190+D196+D136+D112</f>
        <v>2967.8</v>
      </c>
      <c r="E106" s="30">
        <f t="shared" ref="E106" si="9">E118+E124+E130+E142+E148+E154+E160+E166+E172+E178+E184+E190+E196+E136+E112</f>
        <v>13952.77</v>
      </c>
      <c r="F106" s="29">
        <f t="shared" si="8"/>
        <v>4.701384864209178</v>
      </c>
    </row>
    <row r="107" spans="1:6" ht="21.75" thickBot="1" x14ac:dyDescent="0.25">
      <c r="A107" s="66"/>
      <c r="B107" s="66"/>
      <c r="C107" s="4" t="s">
        <v>17</v>
      </c>
      <c r="D107" s="30">
        <f>D119+D125+D131+D143+D149+D155+D161+D167+D173+D179+D185+D191+D197+D137+D113</f>
        <v>0</v>
      </c>
      <c r="E107" s="30">
        <f t="shared" ref="E107" si="10">E119+E125+E131+E143+E149+E155+E161+E167+E173+E179+E185+E191+E197+E137+E113</f>
        <v>0</v>
      </c>
      <c r="F107" s="29"/>
    </row>
    <row r="108" spans="1:6" ht="21.75" thickBot="1" x14ac:dyDescent="0.25">
      <c r="A108" s="67"/>
      <c r="B108" s="67"/>
      <c r="C108" s="5" t="s">
        <v>45</v>
      </c>
      <c r="D108" s="30">
        <f>D120+D126+D132+D144+D150+D156+D162+D168+D174+D180+D186+D192+D198+D138+D114</f>
        <v>91512.12000000001</v>
      </c>
      <c r="E108" s="30">
        <f t="shared" ref="E108" si="11">E120+E126+E132+E144+E150+E156+E162+E168+E174+E180+E186+E192+E198+E138+E114</f>
        <v>65988.582490000001</v>
      </c>
      <c r="F108" s="29">
        <f t="shared" si="8"/>
        <v>0.72109117885150065</v>
      </c>
    </row>
    <row r="109" spans="1:6" ht="12" customHeight="1" thickBot="1" x14ac:dyDescent="0.25">
      <c r="A109" s="56" t="s">
        <v>67</v>
      </c>
      <c r="B109" s="62" t="s">
        <v>68</v>
      </c>
      <c r="C109" s="3" t="s">
        <v>6</v>
      </c>
      <c r="D109" s="19">
        <f>D110+D111+D112+D113+D114</f>
        <v>25788.86</v>
      </c>
      <c r="E109" s="19">
        <f>E110+E111+E112+E113+E114</f>
        <v>16020.95</v>
      </c>
      <c r="F109" s="20">
        <f>E109/D109</f>
        <v>0.62123529306840242</v>
      </c>
    </row>
    <row r="110" spans="1:6" ht="21.75" thickBot="1" x14ac:dyDescent="0.25">
      <c r="A110" s="57"/>
      <c r="B110" s="63"/>
      <c r="C110" s="1" t="s">
        <v>5</v>
      </c>
      <c r="D110" s="22"/>
      <c r="E110" s="23"/>
      <c r="F110" s="24"/>
    </row>
    <row r="111" spans="1:6" ht="12" thickBot="1" x14ac:dyDescent="0.25">
      <c r="A111" s="57"/>
      <c r="B111" s="63"/>
      <c r="C111" s="1" t="s">
        <v>15</v>
      </c>
      <c r="D111" s="22"/>
      <c r="E111" s="23"/>
      <c r="F111" s="24"/>
    </row>
    <row r="112" spans="1:6" ht="12" thickBot="1" x14ac:dyDescent="0.25">
      <c r="A112" s="57"/>
      <c r="B112" s="63"/>
      <c r="C112" s="1" t="s">
        <v>16</v>
      </c>
      <c r="D112" s="22"/>
      <c r="E112" s="23"/>
      <c r="F112" s="24"/>
    </row>
    <row r="113" spans="1:7" ht="21.75" thickBot="1" x14ac:dyDescent="0.25">
      <c r="A113" s="57"/>
      <c r="B113" s="63"/>
      <c r="C113" s="1" t="s">
        <v>17</v>
      </c>
      <c r="D113" s="22"/>
      <c r="E113" s="23"/>
      <c r="F113" s="24"/>
    </row>
    <row r="114" spans="1:7" ht="21.75" thickBot="1" x14ac:dyDescent="0.25">
      <c r="A114" s="58"/>
      <c r="B114" s="64"/>
      <c r="C114" s="1" t="s">
        <v>45</v>
      </c>
      <c r="D114" s="22">
        <v>25788.86</v>
      </c>
      <c r="E114" s="22">
        <v>16020.95</v>
      </c>
      <c r="F114" s="24">
        <f>E114/D114</f>
        <v>0.62123529306840242</v>
      </c>
    </row>
    <row r="115" spans="1:7" ht="12" thickBot="1" x14ac:dyDescent="0.25">
      <c r="A115" s="56" t="s">
        <v>69</v>
      </c>
      <c r="B115" s="59" t="s">
        <v>58</v>
      </c>
      <c r="C115" s="3" t="s">
        <v>6</v>
      </c>
      <c r="D115" s="19">
        <f>D116+D117+D118+D119+D120</f>
        <v>2402.23</v>
      </c>
      <c r="E115" s="19">
        <f>E116+E117+E118+E119+E120</f>
        <v>1510.36</v>
      </c>
      <c r="F115" s="20">
        <f>E115/D115</f>
        <v>0.62873246941383631</v>
      </c>
    </row>
    <row r="116" spans="1:7" ht="21.75" thickBot="1" x14ac:dyDescent="0.25">
      <c r="A116" s="57"/>
      <c r="B116" s="60"/>
      <c r="C116" s="1" t="s">
        <v>5</v>
      </c>
      <c r="D116" s="22"/>
      <c r="E116" s="23"/>
      <c r="F116" s="24"/>
    </row>
    <row r="117" spans="1:7" ht="16.5" customHeight="1" thickBot="1" x14ac:dyDescent="0.25">
      <c r="A117" s="57"/>
      <c r="B117" s="60"/>
      <c r="C117" s="1" t="s">
        <v>15</v>
      </c>
      <c r="D117" s="22"/>
      <c r="E117" s="23"/>
      <c r="F117" s="24"/>
      <c r="G117" s="53"/>
    </row>
    <row r="118" spans="1:7" ht="15.75" customHeight="1" thickBot="1" x14ac:dyDescent="0.25">
      <c r="A118" s="57"/>
      <c r="B118" s="60"/>
      <c r="C118" s="1" t="s">
        <v>16</v>
      </c>
      <c r="D118" s="22"/>
      <c r="E118" s="23"/>
      <c r="F118" s="24"/>
    </row>
    <row r="119" spans="1:7" ht="21.75" thickBot="1" x14ac:dyDescent="0.25">
      <c r="A119" s="57"/>
      <c r="B119" s="60"/>
      <c r="C119" s="1" t="s">
        <v>17</v>
      </c>
      <c r="D119" s="22"/>
      <c r="E119" s="23"/>
      <c r="F119" s="24"/>
    </row>
    <row r="120" spans="1:7" ht="21.75" thickBot="1" x14ac:dyDescent="0.25">
      <c r="A120" s="58"/>
      <c r="B120" s="61"/>
      <c r="C120" s="1" t="s">
        <v>45</v>
      </c>
      <c r="D120" s="22">
        <v>2402.23</v>
      </c>
      <c r="E120" s="22">
        <v>1510.36</v>
      </c>
      <c r="F120" s="24">
        <f>E120/D120</f>
        <v>0.62873246941383631</v>
      </c>
    </row>
    <row r="121" spans="1:7" ht="15.75" customHeight="1" thickBot="1" x14ac:dyDescent="0.25">
      <c r="A121" s="56" t="s">
        <v>70</v>
      </c>
      <c r="B121" s="59" t="s">
        <v>59</v>
      </c>
      <c r="C121" s="3" t="s">
        <v>6</v>
      </c>
      <c r="D121" s="19">
        <f>D122+D123+D124+D125+D126</f>
        <v>899.49</v>
      </c>
      <c r="E121" s="19">
        <f>E122+E123+E124+E125+E126</f>
        <v>748.49</v>
      </c>
      <c r="F121" s="20">
        <f>E121/D121</f>
        <v>0.83212709424229281</v>
      </c>
    </row>
    <row r="122" spans="1:7" ht="21.75" thickBot="1" x14ac:dyDescent="0.25">
      <c r="A122" s="57"/>
      <c r="B122" s="60"/>
      <c r="C122" s="1" t="s">
        <v>5</v>
      </c>
      <c r="D122" s="22"/>
      <c r="E122" s="23"/>
      <c r="F122" s="24"/>
    </row>
    <row r="123" spans="1:7" ht="15.75" customHeight="1" thickBot="1" x14ac:dyDescent="0.25">
      <c r="A123" s="57"/>
      <c r="B123" s="60"/>
      <c r="C123" s="1" t="s">
        <v>15</v>
      </c>
      <c r="D123" s="22"/>
      <c r="E123" s="23"/>
      <c r="F123" s="24"/>
    </row>
    <row r="124" spans="1:7" ht="17.25" customHeight="1" thickBot="1" x14ac:dyDescent="0.25">
      <c r="A124" s="57"/>
      <c r="B124" s="60"/>
      <c r="C124" s="1" t="s">
        <v>16</v>
      </c>
      <c r="D124" s="22"/>
      <c r="E124" s="23"/>
      <c r="F124" s="24"/>
    </row>
    <row r="125" spans="1:7" ht="21.75" thickBot="1" x14ac:dyDescent="0.25">
      <c r="A125" s="57"/>
      <c r="B125" s="60"/>
      <c r="C125" s="1" t="s">
        <v>17</v>
      </c>
      <c r="D125" s="22"/>
      <c r="E125" s="23"/>
      <c r="F125" s="24"/>
    </row>
    <row r="126" spans="1:7" ht="21.75" thickBot="1" x14ac:dyDescent="0.25">
      <c r="A126" s="58"/>
      <c r="B126" s="61"/>
      <c r="C126" s="1" t="s">
        <v>45</v>
      </c>
      <c r="D126" s="22">
        <v>899.49</v>
      </c>
      <c r="E126" s="22">
        <v>748.49</v>
      </c>
      <c r="F126" s="24">
        <f>E126/D126</f>
        <v>0.83212709424229281</v>
      </c>
    </row>
    <row r="127" spans="1:7" ht="15.75" customHeight="1" thickBot="1" x14ac:dyDescent="0.25">
      <c r="A127" s="56" t="s">
        <v>71</v>
      </c>
      <c r="B127" s="59" t="s">
        <v>55</v>
      </c>
      <c r="C127" s="3" t="s">
        <v>6</v>
      </c>
      <c r="D127" s="19">
        <f>D128+D129+D130+D131+D132</f>
        <v>12501.46</v>
      </c>
      <c r="E127" s="19">
        <f>E128+E129+E130+E131+E132</f>
        <v>11904.97</v>
      </c>
      <c r="F127" s="20">
        <f>E127/D127</f>
        <v>0.95228637295163931</v>
      </c>
    </row>
    <row r="128" spans="1:7" ht="21.75" thickBot="1" x14ac:dyDescent="0.25">
      <c r="A128" s="57"/>
      <c r="B128" s="60"/>
      <c r="C128" s="1" t="s">
        <v>5</v>
      </c>
      <c r="D128" s="22"/>
      <c r="E128" s="23"/>
      <c r="F128" s="24"/>
    </row>
    <row r="129" spans="1:6" ht="24.75" customHeight="1" thickBot="1" x14ac:dyDescent="0.25">
      <c r="A129" s="57"/>
      <c r="B129" s="60"/>
      <c r="C129" s="1" t="s">
        <v>15</v>
      </c>
      <c r="D129" s="25"/>
      <c r="E129" s="23"/>
      <c r="F129" s="24"/>
    </row>
    <row r="130" spans="1:6" ht="24.75" customHeight="1" thickBot="1" x14ac:dyDescent="0.25">
      <c r="A130" s="57"/>
      <c r="B130" s="60"/>
      <c r="C130" s="1" t="s">
        <v>16</v>
      </c>
      <c r="D130" s="25"/>
      <c r="E130" s="25">
        <v>10984.97</v>
      </c>
      <c r="F130" s="24"/>
    </row>
    <row r="131" spans="1:6" ht="21.75" thickBot="1" x14ac:dyDescent="0.25">
      <c r="A131" s="57"/>
      <c r="B131" s="60"/>
      <c r="C131" s="1" t="s">
        <v>17</v>
      </c>
      <c r="D131" s="22"/>
      <c r="E131" s="23"/>
      <c r="F131" s="24"/>
    </row>
    <row r="132" spans="1:6" ht="21.75" thickBot="1" x14ac:dyDescent="0.25">
      <c r="A132" s="58"/>
      <c r="B132" s="61"/>
      <c r="C132" s="1" t="s">
        <v>45</v>
      </c>
      <c r="D132" s="25">
        <v>12501.46</v>
      </c>
      <c r="E132" s="25">
        <v>920</v>
      </c>
      <c r="F132" s="24">
        <f>E132/D132</f>
        <v>7.3591404523951603E-2</v>
      </c>
    </row>
    <row r="133" spans="1:6" ht="18" customHeight="1" thickBot="1" x14ac:dyDescent="0.25">
      <c r="A133" s="56" t="s">
        <v>72</v>
      </c>
      <c r="B133" s="59" t="s">
        <v>60</v>
      </c>
      <c r="C133" s="3" t="s">
        <v>6</v>
      </c>
      <c r="D133" s="35">
        <f>D134+D135+D136+D137+D138</f>
        <v>1200</v>
      </c>
      <c r="E133" s="35">
        <f>E134+E135+E136+E137+E138</f>
        <v>1110.56249</v>
      </c>
      <c r="F133" s="20">
        <v>1</v>
      </c>
    </row>
    <row r="134" spans="1:6" ht="21.75" thickBot="1" x14ac:dyDescent="0.25">
      <c r="A134" s="57"/>
      <c r="B134" s="60"/>
      <c r="C134" s="1" t="s">
        <v>5</v>
      </c>
      <c r="D134" s="36"/>
      <c r="E134" s="37"/>
      <c r="F134" s="24"/>
    </row>
    <row r="135" spans="1:6" ht="18" customHeight="1" thickBot="1" x14ac:dyDescent="0.25">
      <c r="A135" s="57"/>
      <c r="B135" s="60"/>
      <c r="C135" s="1" t="s">
        <v>15</v>
      </c>
      <c r="D135" s="38">
        <v>1020.4</v>
      </c>
      <c r="E135" s="38">
        <v>1020.4</v>
      </c>
      <c r="F135" s="24">
        <f>E135/D135</f>
        <v>1</v>
      </c>
    </row>
    <row r="136" spans="1:6" ht="17.25" customHeight="1" thickBot="1" x14ac:dyDescent="0.25">
      <c r="A136" s="57"/>
      <c r="B136" s="60"/>
      <c r="C136" s="1" t="s">
        <v>16</v>
      </c>
      <c r="D136" s="38"/>
      <c r="E136" s="38"/>
      <c r="F136" s="24"/>
    </row>
    <row r="137" spans="1:6" ht="21.75" thickBot="1" x14ac:dyDescent="0.25">
      <c r="A137" s="57"/>
      <c r="B137" s="60"/>
      <c r="C137" s="1" t="s">
        <v>17</v>
      </c>
      <c r="D137" s="39"/>
      <c r="E137" s="39"/>
      <c r="F137" s="24"/>
    </row>
    <row r="138" spans="1:6" ht="21.75" thickBot="1" x14ac:dyDescent="0.25">
      <c r="A138" s="58"/>
      <c r="B138" s="61"/>
      <c r="C138" s="1" t="s">
        <v>45</v>
      </c>
      <c r="D138" s="38">
        <v>179.6</v>
      </c>
      <c r="E138" s="38">
        <v>90.162490000000005</v>
      </c>
      <c r="F138" s="24">
        <f>E138/D138</f>
        <v>0.50201831848552347</v>
      </c>
    </row>
    <row r="139" spans="1:6" ht="15.75" customHeight="1" thickBot="1" x14ac:dyDescent="0.25">
      <c r="A139" s="56" t="s">
        <v>73</v>
      </c>
      <c r="B139" s="59" t="s">
        <v>35</v>
      </c>
      <c r="C139" s="3" t="s">
        <v>6</v>
      </c>
      <c r="D139" s="19">
        <f>D140+D141+D142+D143+D144</f>
        <v>3750.4</v>
      </c>
      <c r="E139" s="19">
        <f>E140+E141+E142+E143+E144</f>
        <v>3376.19</v>
      </c>
      <c r="F139" s="20">
        <f>E139/D139</f>
        <v>0.90022130972696246</v>
      </c>
    </row>
    <row r="140" spans="1:6" ht="21.75" thickBot="1" x14ac:dyDescent="0.25">
      <c r="A140" s="57"/>
      <c r="B140" s="60"/>
      <c r="C140" s="1" t="s">
        <v>5</v>
      </c>
      <c r="D140" s="22"/>
      <c r="E140" s="23"/>
      <c r="F140" s="24"/>
    </row>
    <row r="141" spans="1:6" ht="18.75" customHeight="1" thickBot="1" x14ac:dyDescent="0.25">
      <c r="A141" s="57"/>
      <c r="B141" s="60"/>
      <c r="C141" s="1" t="s">
        <v>15</v>
      </c>
      <c r="D141" s="22"/>
      <c r="E141" s="23"/>
      <c r="F141" s="24"/>
    </row>
    <row r="142" spans="1:6" ht="17.25" customHeight="1" thickBot="1" x14ac:dyDescent="0.25">
      <c r="A142" s="57"/>
      <c r="B142" s="60"/>
      <c r="C142" s="1" t="s">
        <v>16</v>
      </c>
      <c r="D142" s="22"/>
      <c r="E142" s="23"/>
      <c r="F142" s="24"/>
    </row>
    <row r="143" spans="1:6" ht="21.75" thickBot="1" x14ac:dyDescent="0.25">
      <c r="A143" s="57"/>
      <c r="B143" s="60"/>
      <c r="C143" s="1" t="s">
        <v>17</v>
      </c>
      <c r="D143" s="22"/>
      <c r="E143" s="23"/>
      <c r="F143" s="24"/>
    </row>
    <row r="144" spans="1:6" ht="21.75" thickBot="1" x14ac:dyDescent="0.25">
      <c r="A144" s="58"/>
      <c r="B144" s="61"/>
      <c r="C144" s="1" t="s">
        <v>45</v>
      </c>
      <c r="D144" s="22">
        <v>3750.4</v>
      </c>
      <c r="E144" s="22">
        <v>3376.19</v>
      </c>
      <c r="F144" s="24">
        <f>E144/D144</f>
        <v>0.90022130972696246</v>
      </c>
    </row>
    <row r="145" spans="1:6" ht="15.75" customHeight="1" thickBot="1" x14ac:dyDescent="0.25">
      <c r="A145" s="56" t="s">
        <v>74</v>
      </c>
      <c r="B145" s="59" t="s">
        <v>36</v>
      </c>
      <c r="C145" s="3" t="s">
        <v>6</v>
      </c>
      <c r="D145" s="19">
        <f>D146+D147+D148+D149+D150</f>
        <v>1475.92</v>
      </c>
      <c r="E145" s="19">
        <f>E146+E147+E148+E149+E150</f>
        <v>1392.02</v>
      </c>
      <c r="F145" s="20">
        <f>E145/D145</f>
        <v>0.94315410049325166</v>
      </c>
    </row>
    <row r="146" spans="1:6" ht="21.75" thickBot="1" x14ac:dyDescent="0.25">
      <c r="A146" s="57"/>
      <c r="B146" s="60"/>
      <c r="C146" s="1" t="s">
        <v>5</v>
      </c>
      <c r="D146" s="22"/>
      <c r="E146" s="23"/>
      <c r="F146" s="24"/>
    </row>
    <row r="147" spans="1:6" ht="12" thickBot="1" x14ac:dyDescent="0.25">
      <c r="A147" s="57"/>
      <c r="B147" s="60"/>
      <c r="C147" s="1" t="s">
        <v>15</v>
      </c>
      <c r="D147" s="22"/>
      <c r="E147" s="23"/>
      <c r="F147" s="24"/>
    </row>
    <row r="148" spans="1:6" ht="12" thickBot="1" x14ac:dyDescent="0.25">
      <c r="A148" s="57"/>
      <c r="B148" s="60"/>
      <c r="C148" s="1" t="s">
        <v>16</v>
      </c>
      <c r="D148" s="22"/>
      <c r="E148" s="23"/>
      <c r="F148" s="24"/>
    </row>
    <row r="149" spans="1:6" ht="21.75" thickBot="1" x14ac:dyDescent="0.25">
      <c r="A149" s="57"/>
      <c r="B149" s="60"/>
      <c r="C149" s="1" t="s">
        <v>17</v>
      </c>
      <c r="D149" s="22"/>
      <c r="E149" s="23"/>
      <c r="F149" s="24"/>
    </row>
    <row r="150" spans="1:6" ht="21.75" thickBot="1" x14ac:dyDescent="0.25">
      <c r="A150" s="58"/>
      <c r="B150" s="61"/>
      <c r="C150" s="1" t="s">
        <v>45</v>
      </c>
      <c r="D150" s="22">
        <v>1475.92</v>
      </c>
      <c r="E150" s="22">
        <v>1392.02</v>
      </c>
      <c r="F150" s="24">
        <f>E150/D150</f>
        <v>0.94315410049325166</v>
      </c>
    </row>
    <row r="151" spans="1:6" ht="15.75" customHeight="1" thickBot="1" x14ac:dyDescent="0.25">
      <c r="A151" s="56" t="s">
        <v>75</v>
      </c>
      <c r="B151" s="59" t="s">
        <v>61</v>
      </c>
      <c r="C151" s="3" t="s">
        <v>6</v>
      </c>
      <c r="D151" s="19">
        <f>D152+D153+D154+D155+D156</f>
        <v>1450</v>
      </c>
      <c r="E151" s="19">
        <f>E152+E153+E154+E155+E156</f>
        <v>1441.42</v>
      </c>
      <c r="F151" s="20">
        <f>E151/D151</f>
        <v>0.99408275862068973</v>
      </c>
    </row>
    <row r="152" spans="1:6" ht="21.75" thickBot="1" x14ac:dyDescent="0.25">
      <c r="A152" s="57"/>
      <c r="B152" s="60"/>
      <c r="C152" s="1" t="s">
        <v>5</v>
      </c>
      <c r="D152" s="22"/>
      <c r="E152" s="23"/>
      <c r="F152" s="24"/>
    </row>
    <row r="153" spans="1:6" ht="12" thickBot="1" x14ac:dyDescent="0.25">
      <c r="A153" s="57"/>
      <c r="B153" s="60"/>
      <c r="C153" s="1" t="s">
        <v>15</v>
      </c>
      <c r="D153" s="22"/>
      <c r="E153" s="23"/>
      <c r="F153" s="24"/>
    </row>
    <row r="154" spans="1:6" ht="12" thickBot="1" x14ac:dyDescent="0.25">
      <c r="A154" s="57"/>
      <c r="B154" s="60"/>
      <c r="C154" s="1" t="s">
        <v>16</v>
      </c>
      <c r="D154" s="22"/>
      <c r="E154" s="23"/>
      <c r="F154" s="24"/>
    </row>
    <row r="155" spans="1:6" ht="21.75" thickBot="1" x14ac:dyDescent="0.25">
      <c r="A155" s="57"/>
      <c r="B155" s="60"/>
      <c r="C155" s="1" t="s">
        <v>17</v>
      </c>
      <c r="D155" s="22"/>
      <c r="E155" s="23"/>
      <c r="F155" s="24"/>
    </row>
    <row r="156" spans="1:6" ht="21.75" thickBot="1" x14ac:dyDescent="0.25">
      <c r="A156" s="58"/>
      <c r="B156" s="61"/>
      <c r="C156" s="1" t="s">
        <v>45</v>
      </c>
      <c r="D156" s="22">
        <f>'[1]Ведомственная 2024,руб'!L285/1000</f>
        <v>1450</v>
      </c>
      <c r="E156" s="22">
        <v>1441.42</v>
      </c>
      <c r="F156" s="24">
        <f>E156/D156</f>
        <v>0.99408275862068973</v>
      </c>
    </row>
    <row r="157" spans="1:6" ht="15.75" customHeight="1" thickBot="1" x14ac:dyDescent="0.25">
      <c r="A157" s="56" t="s">
        <v>76</v>
      </c>
      <c r="B157" s="59" t="s">
        <v>62</v>
      </c>
      <c r="C157" s="3" t="s">
        <v>6</v>
      </c>
      <c r="D157" s="19">
        <f>D158+D159+D160+D161+D162</f>
        <v>5330.24</v>
      </c>
      <c r="E157" s="19">
        <f>E158+E159+E160+E161+E162</f>
        <v>5193.46</v>
      </c>
      <c r="F157" s="20">
        <f>E157/D157</f>
        <v>0.97433886654259472</v>
      </c>
    </row>
    <row r="158" spans="1:6" ht="22.5" customHeight="1" thickBot="1" x14ac:dyDescent="0.25">
      <c r="A158" s="57"/>
      <c r="B158" s="60"/>
      <c r="C158" s="1" t="s">
        <v>5</v>
      </c>
      <c r="D158" s="22"/>
      <c r="E158" s="23"/>
      <c r="F158" s="24"/>
    </row>
    <row r="159" spans="1:6" ht="15" customHeight="1" thickBot="1" x14ac:dyDescent="0.25">
      <c r="A159" s="57"/>
      <c r="B159" s="60"/>
      <c r="C159" s="1" t="s">
        <v>15</v>
      </c>
      <c r="D159" s="22"/>
      <c r="E159" s="23"/>
      <c r="F159" s="24"/>
    </row>
    <row r="160" spans="1:6" ht="14.25" customHeight="1" thickBot="1" x14ac:dyDescent="0.25">
      <c r="A160" s="57"/>
      <c r="B160" s="60"/>
      <c r="C160" s="1" t="s">
        <v>16</v>
      </c>
      <c r="D160" s="50">
        <f>'[1]Ведомственная 2024,руб'!L298/1000</f>
        <v>2967.8</v>
      </c>
      <c r="E160" s="23">
        <f>'[1]Ведомственная 2024,руб'!M298/1000</f>
        <v>2967.8</v>
      </c>
      <c r="F160" s="24">
        <f>E160/D160</f>
        <v>1</v>
      </c>
    </row>
    <row r="161" spans="1:6" ht="21.75" thickBot="1" x14ac:dyDescent="0.25">
      <c r="A161" s="57"/>
      <c r="B161" s="60"/>
      <c r="C161" s="1" t="s">
        <v>17</v>
      </c>
      <c r="D161" s="22"/>
      <c r="E161" s="23"/>
      <c r="F161" s="24"/>
    </row>
    <row r="162" spans="1:6" ht="21.75" thickBot="1" x14ac:dyDescent="0.25">
      <c r="A162" s="58"/>
      <c r="B162" s="61"/>
      <c r="C162" s="1" t="s">
        <v>45</v>
      </c>
      <c r="D162" s="22">
        <v>2362.44</v>
      </c>
      <c r="E162" s="22">
        <v>2225.66</v>
      </c>
      <c r="F162" s="24">
        <f t="shared" ref="F162" si="12">E162/D162</f>
        <v>0.94210223328423148</v>
      </c>
    </row>
    <row r="163" spans="1:6" ht="15.75" customHeight="1" thickBot="1" x14ac:dyDescent="0.25">
      <c r="A163" s="56" t="s">
        <v>77</v>
      </c>
      <c r="B163" s="59" t="s">
        <v>49</v>
      </c>
      <c r="C163" s="3" t="s">
        <v>6</v>
      </c>
      <c r="D163" s="19">
        <f>D164+D165+D166+D167+D168</f>
        <v>8526.08</v>
      </c>
      <c r="E163" s="19">
        <f>E164+E165+E166+E167+E168</f>
        <v>7295.35</v>
      </c>
      <c r="F163" s="20">
        <f>E163/D163</f>
        <v>0.85565113158684891</v>
      </c>
    </row>
    <row r="164" spans="1:6" ht="21.75" thickBot="1" x14ac:dyDescent="0.25">
      <c r="A164" s="57"/>
      <c r="B164" s="60"/>
      <c r="C164" s="1" t="s">
        <v>5</v>
      </c>
      <c r="D164" s="22"/>
      <c r="E164" s="23"/>
      <c r="F164" s="24"/>
    </row>
    <row r="165" spans="1:6" ht="12" thickBot="1" x14ac:dyDescent="0.25">
      <c r="A165" s="57"/>
      <c r="B165" s="60"/>
      <c r="C165" s="1" t="s">
        <v>15</v>
      </c>
      <c r="D165" s="22"/>
      <c r="E165" s="23"/>
      <c r="F165" s="24"/>
    </row>
    <row r="166" spans="1:6" ht="12" thickBot="1" x14ac:dyDescent="0.25">
      <c r="A166" s="57"/>
      <c r="B166" s="60"/>
      <c r="C166" s="1" t="s">
        <v>16</v>
      </c>
      <c r="D166" s="22"/>
      <c r="E166" s="23"/>
      <c r="F166" s="24"/>
    </row>
    <row r="167" spans="1:6" ht="21.75" thickBot="1" x14ac:dyDescent="0.25">
      <c r="A167" s="57"/>
      <c r="B167" s="60"/>
      <c r="C167" s="1" t="s">
        <v>17</v>
      </c>
      <c r="D167" s="22"/>
      <c r="E167" s="23"/>
      <c r="F167" s="24"/>
    </row>
    <row r="168" spans="1:6" ht="21.75" thickBot="1" x14ac:dyDescent="0.25">
      <c r="A168" s="58"/>
      <c r="B168" s="61"/>
      <c r="C168" s="1" t="s">
        <v>45</v>
      </c>
      <c r="D168" s="22">
        <v>8526.08</v>
      </c>
      <c r="E168" s="22">
        <v>7295.35</v>
      </c>
      <c r="F168" s="24">
        <f>E168/D168</f>
        <v>0.85565113158684891</v>
      </c>
    </row>
    <row r="169" spans="1:6" ht="15.75" customHeight="1" thickBot="1" x14ac:dyDescent="0.25">
      <c r="A169" s="56" t="s">
        <v>78</v>
      </c>
      <c r="B169" s="59" t="s">
        <v>46</v>
      </c>
      <c r="C169" s="3" t="s">
        <v>6</v>
      </c>
      <c r="D169" s="19">
        <f>D170+D171+D172+D173+D174</f>
        <v>2298.04</v>
      </c>
      <c r="E169" s="19">
        <f>E170+E171+E172+E173+E174</f>
        <v>2292.89</v>
      </c>
      <c r="F169" s="20">
        <f>E169/D169</f>
        <v>0.99775895980922868</v>
      </c>
    </row>
    <row r="170" spans="1:6" ht="21.75" thickBot="1" x14ac:dyDescent="0.25">
      <c r="A170" s="57"/>
      <c r="B170" s="60"/>
      <c r="C170" s="1" t="s">
        <v>5</v>
      </c>
      <c r="D170" s="22"/>
      <c r="E170" s="23"/>
      <c r="F170" s="24"/>
    </row>
    <row r="171" spans="1:6" ht="12" thickBot="1" x14ac:dyDescent="0.25">
      <c r="A171" s="57"/>
      <c r="B171" s="60"/>
      <c r="C171" s="1" t="s">
        <v>15</v>
      </c>
      <c r="D171" s="22"/>
      <c r="E171" s="23"/>
      <c r="F171" s="24"/>
    </row>
    <row r="172" spans="1:6" ht="12" thickBot="1" x14ac:dyDescent="0.25">
      <c r="A172" s="57"/>
      <c r="B172" s="60"/>
      <c r="C172" s="1" t="s">
        <v>16</v>
      </c>
      <c r="D172" s="22"/>
      <c r="E172" s="23"/>
      <c r="F172" s="24"/>
    </row>
    <row r="173" spans="1:6" ht="21.75" thickBot="1" x14ac:dyDescent="0.25">
      <c r="A173" s="57"/>
      <c r="B173" s="60"/>
      <c r="C173" s="1" t="s">
        <v>17</v>
      </c>
      <c r="D173" s="22"/>
      <c r="E173" s="23"/>
      <c r="F173" s="24"/>
    </row>
    <row r="174" spans="1:6" ht="21.75" thickBot="1" x14ac:dyDescent="0.25">
      <c r="A174" s="58"/>
      <c r="B174" s="61"/>
      <c r="C174" s="1" t="s">
        <v>45</v>
      </c>
      <c r="D174" s="22">
        <v>2298.04</v>
      </c>
      <c r="E174" s="22">
        <v>2292.89</v>
      </c>
      <c r="F174" s="24">
        <f>E174/D174</f>
        <v>0.99775895980922868</v>
      </c>
    </row>
    <row r="175" spans="1:6" ht="15.75" customHeight="1" thickBot="1" x14ac:dyDescent="0.25">
      <c r="A175" s="56" t="s">
        <v>79</v>
      </c>
      <c r="B175" s="59" t="s">
        <v>37</v>
      </c>
      <c r="C175" s="3" t="s">
        <v>6</v>
      </c>
      <c r="D175" s="19">
        <f>D176+D177+D178+D179+D180</f>
        <v>957.42</v>
      </c>
      <c r="E175" s="19">
        <f>E176+E177+E178+E179+E180</f>
        <v>887.19</v>
      </c>
      <c r="F175" s="20">
        <f>E175/D175</f>
        <v>0.92664661277182436</v>
      </c>
    </row>
    <row r="176" spans="1:6" ht="21.75" thickBot="1" x14ac:dyDescent="0.25">
      <c r="A176" s="57"/>
      <c r="B176" s="60"/>
      <c r="C176" s="1" t="s">
        <v>5</v>
      </c>
      <c r="D176" s="22"/>
      <c r="E176" s="23"/>
      <c r="F176" s="24"/>
    </row>
    <row r="177" spans="1:6" ht="12" thickBot="1" x14ac:dyDescent="0.25">
      <c r="A177" s="57"/>
      <c r="B177" s="60"/>
      <c r="C177" s="1" t="s">
        <v>15</v>
      </c>
      <c r="D177" s="22"/>
      <c r="E177" s="23"/>
      <c r="F177" s="24"/>
    </row>
    <row r="178" spans="1:6" ht="12" thickBot="1" x14ac:dyDescent="0.25">
      <c r="A178" s="57"/>
      <c r="B178" s="60"/>
      <c r="C178" s="1" t="s">
        <v>16</v>
      </c>
      <c r="D178" s="22"/>
      <c r="E178" s="23"/>
      <c r="F178" s="24"/>
    </row>
    <row r="179" spans="1:6" ht="21.75" thickBot="1" x14ac:dyDescent="0.25">
      <c r="A179" s="57"/>
      <c r="B179" s="60"/>
      <c r="C179" s="1" t="s">
        <v>17</v>
      </c>
      <c r="D179" s="22"/>
      <c r="E179" s="23"/>
      <c r="F179" s="24"/>
    </row>
    <row r="180" spans="1:6" ht="21.75" thickBot="1" x14ac:dyDescent="0.25">
      <c r="A180" s="58"/>
      <c r="B180" s="61"/>
      <c r="C180" s="1" t="s">
        <v>45</v>
      </c>
      <c r="D180" s="22">
        <v>957.42</v>
      </c>
      <c r="E180" s="22">
        <v>887.19</v>
      </c>
      <c r="F180" s="24">
        <f>E180/D180</f>
        <v>0.92664661277182436</v>
      </c>
    </row>
    <row r="181" spans="1:6" ht="15.75" customHeight="1" thickBot="1" x14ac:dyDescent="0.25">
      <c r="A181" s="56" t="s">
        <v>80</v>
      </c>
      <c r="B181" s="59" t="s">
        <v>50</v>
      </c>
      <c r="C181" s="3" t="s">
        <v>6</v>
      </c>
      <c r="D181" s="19">
        <f>D182+D183+D184+D185+D186</f>
        <v>28094.38</v>
      </c>
      <c r="E181" s="19">
        <f>E182+E183+E184+E185+E186</f>
        <v>27012.1</v>
      </c>
      <c r="F181" s="20">
        <f>E181/D181</f>
        <v>0.96147699290747823</v>
      </c>
    </row>
    <row r="182" spans="1:6" ht="21.75" thickBot="1" x14ac:dyDescent="0.25">
      <c r="A182" s="57"/>
      <c r="B182" s="60"/>
      <c r="C182" s="1" t="s">
        <v>5</v>
      </c>
      <c r="D182" s="22"/>
      <c r="E182" s="23"/>
      <c r="F182" s="24"/>
    </row>
    <row r="183" spans="1:6" ht="12" thickBot="1" x14ac:dyDescent="0.25">
      <c r="A183" s="57"/>
      <c r="B183" s="60"/>
      <c r="C183" s="1" t="s">
        <v>15</v>
      </c>
      <c r="D183" s="22"/>
      <c r="E183" s="23"/>
      <c r="F183" s="24"/>
    </row>
    <row r="184" spans="1:6" ht="12" thickBot="1" x14ac:dyDescent="0.25">
      <c r="A184" s="57"/>
      <c r="B184" s="60"/>
      <c r="C184" s="1" t="s">
        <v>16</v>
      </c>
      <c r="D184" s="22"/>
      <c r="E184" s="23"/>
      <c r="F184" s="24"/>
    </row>
    <row r="185" spans="1:6" ht="21.75" thickBot="1" x14ac:dyDescent="0.25">
      <c r="A185" s="57"/>
      <c r="B185" s="60"/>
      <c r="C185" s="1" t="s">
        <v>17</v>
      </c>
      <c r="D185" s="22"/>
      <c r="E185" s="23"/>
      <c r="F185" s="24"/>
    </row>
    <row r="186" spans="1:6" ht="21.75" thickBot="1" x14ac:dyDescent="0.25">
      <c r="A186" s="58"/>
      <c r="B186" s="61"/>
      <c r="C186" s="1" t="s">
        <v>45</v>
      </c>
      <c r="D186" s="22">
        <v>28094.38</v>
      </c>
      <c r="E186" s="22">
        <v>27012.1</v>
      </c>
      <c r="F186" s="24">
        <f>E186/D186</f>
        <v>0.96147699290747823</v>
      </c>
    </row>
    <row r="187" spans="1:6" ht="15.75" customHeight="1" thickBot="1" x14ac:dyDescent="0.25">
      <c r="A187" s="56" t="s">
        <v>81</v>
      </c>
      <c r="B187" s="59" t="s">
        <v>51</v>
      </c>
      <c r="C187" s="3" t="s">
        <v>6</v>
      </c>
      <c r="D187" s="19">
        <f>D188+D189+D190+D191+D192</f>
        <v>50</v>
      </c>
      <c r="E187" s="19">
        <f>E188+E189+E190+E191+E192</f>
        <v>0</v>
      </c>
      <c r="F187" s="20">
        <f>E187/D187</f>
        <v>0</v>
      </c>
    </row>
    <row r="188" spans="1:6" ht="21.75" thickBot="1" x14ac:dyDescent="0.25">
      <c r="A188" s="57"/>
      <c r="B188" s="60"/>
      <c r="C188" s="1" t="s">
        <v>5</v>
      </c>
      <c r="D188" s="22"/>
      <c r="E188" s="23"/>
      <c r="F188" s="24"/>
    </row>
    <row r="189" spans="1:6" ht="17.25" customHeight="1" thickBot="1" x14ac:dyDescent="0.25">
      <c r="A189" s="57"/>
      <c r="B189" s="60"/>
      <c r="C189" s="1" t="s">
        <v>15</v>
      </c>
      <c r="D189" s="22"/>
      <c r="E189" s="23"/>
      <c r="F189" s="24"/>
    </row>
    <row r="190" spans="1:6" ht="17.25" customHeight="1" thickBot="1" x14ac:dyDescent="0.25">
      <c r="A190" s="57"/>
      <c r="B190" s="60"/>
      <c r="C190" s="1" t="s">
        <v>16</v>
      </c>
      <c r="D190" s="22"/>
      <c r="E190" s="23"/>
      <c r="F190" s="24"/>
    </row>
    <row r="191" spans="1:6" ht="21.75" thickBot="1" x14ac:dyDescent="0.25">
      <c r="A191" s="57"/>
      <c r="B191" s="60"/>
      <c r="C191" s="1" t="s">
        <v>17</v>
      </c>
      <c r="D191" s="22"/>
      <c r="E191" s="23"/>
      <c r="F191" s="24"/>
    </row>
    <row r="192" spans="1:6" ht="21.75" thickBot="1" x14ac:dyDescent="0.25">
      <c r="A192" s="58"/>
      <c r="B192" s="61"/>
      <c r="C192" s="1" t="s">
        <v>45</v>
      </c>
      <c r="D192" s="22">
        <f>'[1]Ведомственная 2024,руб'!L351/1000</f>
        <v>50</v>
      </c>
      <c r="E192" s="22">
        <f>'[1]Ведомственная 2024,руб'!M351/1000</f>
        <v>0</v>
      </c>
      <c r="F192" s="24">
        <f>E192/D192</f>
        <v>0</v>
      </c>
    </row>
    <row r="193" spans="1:6" ht="12" thickBot="1" x14ac:dyDescent="0.25">
      <c r="A193" s="56" t="s">
        <v>82</v>
      </c>
      <c r="B193" s="59" t="s">
        <v>84</v>
      </c>
      <c r="C193" s="3" t="s">
        <v>6</v>
      </c>
      <c r="D193" s="19">
        <f>D194+D195+D196+D197+D198</f>
        <v>1000</v>
      </c>
      <c r="E193" s="19">
        <f>E194+E195+E196+E197+E198</f>
        <v>1000</v>
      </c>
      <c r="F193" s="20">
        <f>E193/D193</f>
        <v>1</v>
      </c>
    </row>
    <row r="194" spans="1:6" ht="21.75" thickBot="1" x14ac:dyDescent="0.25">
      <c r="A194" s="57"/>
      <c r="B194" s="60"/>
      <c r="C194" s="1" t="s">
        <v>5</v>
      </c>
      <c r="D194" s="22"/>
      <c r="E194" s="23"/>
      <c r="F194" s="24"/>
    </row>
    <row r="195" spans="1:6" ht="21" customHeight="1" thickBot="1" x14ac:dyDescent="0.25">
      <c r="A195" s="57"/>
      <c r="B195" s="60"/>
      <c r="C195" s="1" t="s">
        <v>15</v>
      </c>
      <c r="D195" s="25">
        <v>224.2</v>
      </c>
      <c r="E195" s="25">
        <v>224.2</v>
      </c>
      <c r="F195" s="24">
        <f>E195/D195</f>
        <v>1</v>
      </c>
    </row>
    <row r="196" spans="1:6" ht="23.25" customHeight="1" thickBot="1" x14ac:dyDescent="0.25">
      <c r="A196" s="57"/>
      <c r="B196" s="60"/>
      <c r="C196" s="1" t="s">
        <v>16</v>
      </c>
      <c r="D196" s="25"/>
      <c r="E196" s="25"/>
      <c r="F196" s="24"/>
    </row>
    <row r="197" spans="1:6" ht="21.75" thickBot="1" x14ac:dyDescent="0.25">
      <c r="A197" s="57"/>
      <c r="B197" s="60"/>
      <c r="C197" s="1" t="s">
        <v>17</v>
      </c>
      <c r="D197" s="25"/>
      <c r="E197" s="25"/>
      <c r="F197" s="24"/>
    </row>
    <row r="198" spans="1:6" ht="21.75" thickBot="1" x14ac:dyDescent="0.25">
      <c r="A198" s="58"/>
      <c r="B198" s="61"/>
      <c r="C198" s="1" t="s">
        <v>45</v>
      </c>
      <c r="D198" s="25">
        <v>775.8</v>
      </c>
      <c r="E198" s="25">
        <v>775.8</v>
      </c>
      <c r="F198" s="24">
        <f>E198/D198</f>
        <v>1</v>
      </c>
    </row>
    <row r="199" spans="1:6" ht="12" thickBot="1" x14ac:dyDescent="0.25">
      <c r="A199" s="65" t="s">
        <v>3</v>
      </c>
      <c r="B199" s="65" t="s">
        <v>38</v>
      </c>
      <c r="C199" s="6" t="s">
        <v>6</v>
      </c>
      <c r="D199" s="27">
        <f>D200+D201+D202+D203+D204</f>
        <v>51418.15</v>
      </c>
      <c r="E199" s="28">
        <f>E200+E201+E202+E203+E204</f>
        <v>37729.18</v>
      </c>
      <c r="F199" s="29">
        <f>E199/D199</f>
        <v>0.73377163511328192</v>
      </c>
    </row>
    <row r="200" spans="1:6" ht="21.75" thickBot="1" x14ac:dyDescent="0.25">
      <c r="A200" s="66"/>
      <c r="B200" s="66"/>
      <c r="C200" s="4" t="s">
        <v>5</v>
      </c>
      <c r="D200" s="30">
        <f>D206+D212+D218+D224</f>
        <v>0</v>
      </c>
      <c r="E200" s="30">
        <f>E206+E212+E218+E224</f>
        <v>0</v>
      </c>
      <c r="F200" s="90"/>
    </row>
    <row r="201" spans="1:6" ht="17.25" customHeight="1" thickBot="1" x14ac:dyDescent="0.25">
      <c r="A201" s="66"/>
      <c r="B201" s="66"/>
      <c r="C201" s="4" t="s">
        <v>15</v>
      </c>
      <c r="D201" s="30">
        <f>D207+D213+D219+D225</f>
        <v>3826.4</v>
      </c>
      <c r="E201" s="30">
        <f>E207+E213+E219+E225</f>
        <v>3826.4</v>
      </c>
      <c r="F201" s="90">
        <f t="shared" ref="F201:F204" si="13">E201/D201</f>
        <v>1</v>
      </c>
    </row>
    <row r="202" spans="1:6" ht="17.25" customHeight="1" thickBot="1" x14ac:dyDescent="0.25">
      <c r="A202" s="66"/>
      <c r="B202" s="66"/>
      <c r="C202" s="4" t="s">
        <v>16</v>
      </c>
      <c r="D202" s="30">
        <f>D208+D214+D220+D226</f>
        <v>0</v>
      </c>
      <c r="E202" s="30">
        <f>E208+E214+E220+E226</f>
        <v>0</v>
      </c>
      <c r="F202" s="90" t="e">
        <f t="shared" si="13"/>
        <v>#DIV/0!</v>
      </c>
    </row>
    <row r="203" spans="1:6" ht="21.75" thickBot="1" x14ac:dyDescent="0.25">
      <c r="A203" s="66"/>
      <c r="B203" s="66"/>
      <c r="C203" s="4" t="s">
        <v>17</v>
      </c>
      <c r="D203" s="30">
        <f>D209+D215+D221+D227</f>
        <v>0</v>
      </c>
      <c r="E203" s="30">
        <f>E209+E215+E221+E227</f>
        <v>0</v>
      </c>
      <c r="F203" s="90"/>
    </row>
    <row r="204" spans="1:6" ht="21.75" thickBot="1" x14ac:dyDescent="0.25">
      <c r="A204" s="67"/>
      <c r="B204" s="67"/>
      <c r="C204" s="5" t="s">
        <v>45</v>
      </c>
      <c r="D204" s="30">
        <f>D210+D216+D222+D228</f>
        <v>47591.75</v>
      </c>
      <c r="E204" s="30">
        <f>E210+E216+E222+E228</f>
        <v>33902.78</v>
      </c>
      <c r="F204" s="90">
        <f t="shared" si="13"/>
        <v>0.71236674423613333</v>
      </c>
    </row>
    <row r="205" spans="1:6" ht="15.75" customHeight="1" thickBot="1" x14ac:dyDescent="0.25">
      <c r="A205" s="59" t="s">
        <v>41</v>
      </c>
      <c r="B205" s="59" t="s">
        <v>39</v>
      </c>
      <c r="C205" s="3" t="s">
        <v>6</v>
      </c>
      <c r="D205" s="19">
        <f>D206+D207+D208+D209+D210</f>
        <v>42126.25</v>
      </c>
      <c r="E205" s="34">
        <f>E206+E207+E208+E209+E210</f>
        <v>28493.38</v>
      </c>
      <c r="F205" s="20">
        <f>E205/D205</f>
        <v>0.67638064152399036</v>
      </c>
    </row>
    <row r="206" spans="1:6" ht="21.75" thickBot="1" x14ac:dyDescent="0.25">
      <c r="A206" s="60"/>
      <c r="B206" s="60"/>
      <c r="C206" s="1" t="s">
        <v>5</v>
      </c>
      <c r="D206" s="22"/>
      <c r="E206" s="23"/>
      <c r="F206" s="24"/>
    </row>
    <row r="207" spans="1:6" ht="12" thickBot="1" x14ac:dyDescent="0.25">
      <c r="A207" s="60"/>
      <c r="B207" s="60"/>
      <c r="C207" s="1" t="s">
        <v>15</v>
      </c>
      <c r="D207" s="22"/>
      <c r="E207" s="23"/>
      <c r="F207" s="24"/>
    </row>
    <row r="208" spans="1:6" ht="12" thickBot="1" x14ac:dyDescent="0.25">
      <c r="A208" s="60"/>
      <c r="B208" s="60"/>
      <c r="C208" s="1" t="s">
        <v>16</v>
      </c>
      <c r="D208" s="22"/>
      <c r="E208" s="23"/>
      <c r="F208" s="24"/>
    </row>
    <row r="209" spans="1:6" ht="21.75" thickBot="1" x14ac:dyDescent="0.25">
      <c r="A209" s="60"/>
      <c r="B209" s="60"/>
      <c r="C209" s="1" t="s">
        <v>17</v>
      </c>
      <c r="D209" s="22"/>
      <c r="E209" s="23"/>
      <c r="F209" s="24"/>
    </row>
    <row r="210" spans="1:6" ht="21.75" thickBot="1" x14ac:dyDescent="0.25">
      <c r="A210" s="61"/>
      <c r="B210" s="61"/>
      <c r="C210" s="1" t="s">
        <v>45</v>
      </c>
      <c r="D210" s="22">
        <v>42126.25</v>
      </c>
      <c r="E210" s="22">
        <v>28493.38</v>
      </c>
      <c r="F210" s="24">
        <f>E210/D210</f>
        <v>0.67638064152399036</v>
      </c>
    </row>
    <row r="211" spans="1:6" ht="15.75" customHeight="1" thickBot="1" x14ac:dyDescent="0.25">
      <c r="A211" s="59" t="s">
        <v>42</v>
      </c>
      <c r="B211" s="59" t="s">
        <v>40</v>
      </c>
      <c r="C211" s="3" t="s">
        <v>6</v>
      </c>
      <c r="D211" s="19">
        <f>D212+D213+D214+D215+D216</f>
        <v>780</v>
      </c>
      <c r="E211" s="34">
        <f>E212+E213+E214+E215+E216</f>
        <v>780</v>
      </c>
      <c r="F211" s="20">
        <f>E211/D211</f>
        <v>1</v>
      </c>
    </row>
    <row r="212" spans="1:6" ht="21.75" thickBot="1" x14ac:dyDescent="0.25">
      <c r="A212" s="60"/>
      <c r="B212" s="60"/>
      <c r="C212" s="1" t="s">
        <v>5</v>
      </c>
      <c r="D212" s="22"/>
      <c r="E212" s="23"/>
      <c r="F212" s="24"/>
    </row>
    <row r="213" spans="1:6" ht="12" thickBot="1" x14ac:dyDescent="0.25">
      <c r="A213" s="60"/>
      <c r="B213" s="60"/>
      <c r="C213" s="1" t="s">
        <v>15</v>
      </c>
      <c r="D213" s="22"/>
      <c r="E213" s="23"/>
      <c r="F213" s="24"/>
    </row>
    <row r="214" spans="1:6" ht="12" thickBot="1" x14ac:dyDescent="0.25">
      <c r="A214" s="60"/>
      <c r="B214" s="60"/>
      <c r="C214" s="1" t="s">
        <v>16</v>
      </c>
      <c r="D214" s="22"/>
      <c r="E214" s="23"/>
      <c r="F214" s="24"/>
    </row>
    <row r="215" spans="1:6" ht="21.75" thickBot="1" x14ac:dyDescent="0.25">
      <c r="A215" s="60"/>
      <c r="B215" s="60"/>
      <c r="C215" s="1" t="s">
        <v>17</v>
      </c>
      <c r="D215" s="22"/>
      <c r="E215" s="23"/>
      <c r="F215" s="24"/>
    </row>
    <row r="216" spans="1:6" ht="22.5" customHeight="1" thickBot="1" x14ac:dyDescent="0.25">
      <c r="A216" s="61"/>
      <c r="B216" s="61"/>
      <c r="C216" s="1" t="s">
        <v>45</v>
      </c>
      <c r="D216" s="22">
        <f>'[1]Ведомственная 2024,руб'!L406/1000</f>
        <v>780</v>
      </c>
      <c r="E216" s="22">
        <v>780</v>
      </c>
      <c r="F216" s="24">
        <f>E216/D216</f>
        <v>1</v>
      </c>
    </row>
    <row r="217" spans="1:6" ht="15.75" customHeight="1" thickBot="1" x14ac:dyDescent="0.25">
      <c r="A217" s="59" t="s">
        <v>24</v>
      </c>
      <c r="B217" s="59" t="s">
        <v>56</v>
      </c>
      <c r="C217" s="3" t="s">
        <v>6</v>
      </c>
      <c r="D217" s="19">
        <f>D218+D219+D220+D221+D222</f>
        <v>859.1</v>
      </c>
      <c r="E217" s="34">
        <f>E218+E219+E220+E221+E222</f>
        <v>803</v>
      </c>
      <c r="F217" s="20">
        <f>E217/D217</f>
        <v>0.93469910371318821</v>
      </c>
    </row>
    <row r="218" spans="1:6" ht="21.75" thickBot="1" x14ac:dyDescent="0.25">
      <c r="A218" s="60"/>
      <c r="B218" s="60"/>
      <c r="C218" s="1" t="s">
        <v>5</v>
      </c>
      <c r="D218" s="22"/>
      <c r="E218" s="23"/>
      <c r="F218" s="24"/>
    </row>
    <row r="219" spans="1:6" ht="12" thickBot="1" x14ac:dyDescent="0.25">
      <c r="A219" s="60"/>
      <c r="B219" s="60"/>
      <c r="C219" s="1" t="s">
        <v>15</v>
      </c>
      <c r="D219" s="22"/>
      <c r="E219" s="23"/>
      <c r="F219" s="24"/>
    </row>
    <row r="220" spans="1:6" ht="13.5" customHeight="1" thickBot="1" x14ac:dyDescent="0.25">
      <c r="A220" s="60"/>
      <c r="B220" s="60"/>
      <c r="C220" s="1" t="s">
        <v>16</v>
      </c>
      <c r="D220" s="22"/>
      <c r="E220" s="23"/>
      <c r="F220" s="24"/>
    </row>
    <row r="221" spans="1:6" ht="21.75" thickBot="1" x14ac:dyDescent="0.25">
      <c r="A221" s="60"/>
      <c r="B221" s="60"/>
      <c r="C221" s="1" t="s">
        <v>17</v>
      </c>
      <c r="D221" s="22"/>
      <c r="E221" s="23"/>
      <c r="F221" s="24"/>
    </row>
    <row r="222" spans="1:6" ht="21.75" thickBot="1" x14ac:dyDescent="0.25">
      <c r="A222" s="61"/>
      <c r="B222" s="61"/>
      <c r="C222" s="1" t="s">
        <v>45</v>
      </c>
      <c r="D222" s="22">
        <v>859.1</v>
      </c>
      <c r="E222" s="22">
        <v>803</v>
      </c>
      <c r="F222" s="24">
        <f>E222/D222</f>
        <v>0.93469910371318821</v>
      </c>
    </row>
    <row r="223" spans="1:6" ht="15.75" customHeight="1" thickBot="1" x14ac:dyDescent="0.25">
      <c r="A223" s="59" t="s">
        <v>25</v>
      </c>
      <c r="B223" s="59" t="s">
        <v>54</v>
      </c>
      <c r="C223" s="3" t="s">
        <v>6</v>
      </c>
      <c r="D223" s="19">
        <f>D224+D225+D226+D227+D228</f>
        <v>7652.8</v>
      </c>
      <c r="E223" s="34">
        <f>E224+E225+E226+E227+E228</f>
        <v>7652.8</v>
      </c>
      <c r="F223" s="20">
        <f>E223/D223</f>
        <v>1</v>
      </c>
    </row>
    <row r="224" spans="1:6" ht="21.75" thickBot="1" x14ac:dyDescent="0.25">
      <c r="A224" s="60"/>
      <c r="B224" s="60"/>
      <c r="C224" s="1" t="s">
        <v>5</v>
      </c>
      <c r="D224" s="22"/>
      <c r="E224" s="23"/>
      <c r="F224" s="24"/>
    </row>
    <row r="225" spans="1:6" ht="16.5" customHeight="1" thickBot="1" x14ac:dyDescent="0.25">
      <c r="A225" s="60"/>
      <c r="B225" s="60"/>
      <c r="C225" s="1" t="s">
        <v>15</v>
      </c>
      <c r="D225" s="22">
        <v>3826.4</v>
      </c>
      <c r="E225" s="22">
        <v>3826.4</v>
      </c>
      <c r="F225" s="24">
        <f>E225/D225</f>
        <v>1</v>
      </c>
    </row>
    <row r="226" spans="1:6" ht="16.5" customHeight="1" thickBot="1" x14ac:dyDescent="0.25">
      <c r="A226" s="60"/>
      <c r="B226" s="60"/>
      <c r="C226" s="1" t="s">
        <v>16</v>
      </c>
      <c r="D226" s="22"/>
      <c r="E226" s="23"/>
      <c r="F226" s="24"/>
    </row>
    <row r="227" spans="1:6" ht="21.75" thickBot="1" x14ac:dyDescent="0.25">
      <c r="A227" s="60"/>
      <c r="B227" s="60"/>
      <c r="C227" s="1" t="s">
        <v>17</v>
      </c>
      <c r="D227" s="22"/>
      <c r="E227" s="23"/>
      <c r="F227" s="24"/>
    </row>
    <row r="228" spans="1:6" ht="21.75" thickBot="1" x14ac:dyDescent="0.25">
      <c r="A228" s="61"/>
      <c r="B228" s="61"/>
      <c r="C228" s="1" t="s">
        <v>45</v>
      </c>
      <c r="D228" s="22">
        <v>3826.4</v>
      </c>
      <c r="E228" s="22">
        <v>3826.4</v>
      </c>
      <c r="F228" s="24">
        <f>E228/D228</f>
        <v>1</v>
      </c>
    </row>
    <row r="229" spans="1:6" ht="12" thickBot="1" x14ac:dyDescent="0.25">
      <c r="A229" s="65" t="s">
        <v>4</v>
      </c>
      <c r="B229" s="65" t="s">
        <v>57</v>
      </c>
      <c r="C229" s="6" t="s">
        <v>6</v>
      </c>
      <c r="D229" s="27">
        <f>D230+D231+D232+D233+D234</f>
        <v>3447.28908</v>
      </c>
      <c r="E229" s="28">
        <v>3437.52</v>
      </c>
      <c r="F229" s="29">
        <f>E229/D229</f>
        <v>0.99716615584788726</v>
      </c>
    </row>
    <row r="230" spans="1:6" ht="21.75" thickBot="1" x14ac:dyDescent="0.25">
      <c r="A230" s="66"/>
      <c r="B230" s="66"/>
      <c r="C230" s="4" t="s">
        <v>5</v>
      </c>
      <c r="D230" s="30">
        <f>D236+D242+D254+D248</f>
        <v>0</v>
      </c>
      <c r="E230" s="30">
        <f>E236+E242+E254+E248</f>
        <v>0</v>
      </c>
      <c r="F230" s="32">
        <v>0</v>
      </c>
    </row>
    <row r="231" spans="1:6" ht="19.5" customHeight="1" thickBot="1" x14ac:dyDescent="0.25">
      <c r="A231" s="66"/>
      <c r="B231" s="66"/>
      <c r="C231" s="4" t="s">
        <v>15</v>
      </c>
      <c r="D231" s="30">
        <f>D237+D243+D255+D249</f>
        <v>0</v>
      </c>
      <c r="E231" s="30">
        <f>E237+E243+E255+E249</f>
        <v>0</v>
      </c>
      <c r="F231" s="32">
        <v>0</v>
      </c>
    </row>
    <row r="232" spans="1:6" ht="17.25" customHeight="1" thickBot="1" x14ac:dyDescent="0.25">
      <c r="A232" s="66"/>
      <c r="B232" s="66"/>
      <c r="C232" s="4" t="s">
        <v>16</v>
      </c>
      <c r="D232" s="30">
        <f>D238+D244+D256+D250</f>
        <v>178.3</v>
      </c>
      <c r="E232" s="30">
        <f>E238+E244+E256+E250</f>
        <v>178.3</v>
      </c>
      <c r="F232" s="32">
        <f>E232/D232</f>
        <v>1</v>
      </c>
    </row>
    <row r="233" spans="1:6" ht="21.75" thickBot="1" x14ac:dyDescent="0.25">
      <c r="A233" s="66"/>
      <c r="B233" s="66"/>
      <c r="C233" s="4" t="s">
        <v>17</v>
      </c>
      <c r="D233" s="30">
        <f>D239+D245+D257+D251</f>
        <v>0</v>
      </c>
      <c r="E233" s="30">
        <f>E239+E245+E257+E251</f>
        <v>0</v>
      </c>
      <c r="F233" s="32">
        <v>0</v>
      </c>
    </row>
    <row r="234" spans="1:6" ht="21.75" thickBot="1" x14ac:dyDescent="0.25">
      <c r="A234" s="67"/>
      <c r="B234" s="67"/>
      <c r="C234" s="5" t="s">
        <v>45</v>
      </c>
      <c r="D234" s="30">
        <f>D240+D246+D258+D252</f>
        <v>3268.9890799999998</v>
      </c>
      <c r="E234" s="30">
        <f>E240+E246+E258+E252</f>
        <v>3259.2290800000001</v>
      </c>
      <c r="F234" s="32">
        <f>E234/D234</f>
        <v>0.99701436751205064</v>
      </c>
    </row>
    <row r="235" spans="1:6" ht="15.75" customHeight="1" thickBot="1" x14ac:dyDescent="0.25">
      <c r="A235" s="59" t="s">
        <v>43</v>
      </c>
      <c r="B235" s="59" t="s">
        <v>101</v>
      </c>
      <c r="C235" s="3" t="s">
        <v>6</v>
      </c>
      <c r="D235" s="19">
        <f>D236+D237+D238+D239+D240</f>
        <v>2605.62</v>
      </c>
      <c r="E235" s="34">
        <f>E236+E237+E238+E239+E240</f>
        <v>2595.86</v>
      </c>
      <c r="F235" s="20">
        <f>E235/D235</f>
        <v>0.99625425042792126</v>
      </c>
    </row>
    <row r="236" spans="1:6" ht="21.75" thickBot="1" x14ac:dyDescent="0.25">
      <c r="A236" s="60"/>
      <c r="B236" s="60"/>
      <c r="C236" s="1" t="s">
        <v>5</v>
      </c>
      <c r="D236" s="22"/>
      <c r="E236" s="23"/>
      <c r="F236" s="24"/>
    </row>
    <row r="237" spans="1:6" ht="18" customHeight="1" thickBot="1" x14ac:dyDescent="0.25">
      <c r="A237" s="60"/>
      <c r="B237" s="60"/>
      <c r="C237" s="1" t="s">
        <v>15</v>
      </c>
      <c r="D237" s="22"/>
      <c r="E237" s="23"/>
      <c r="F237" s="24"/>
    </row>
    <row r="238" spans="1:6" ht="18" customHeight="1" thickBot="1" x14ac:dyDescent="0.25">
      <c r="A238" s="60"/>
      <c r="B238" s="60"/>
      <c r="C238" s="1" t="s">
        <v>16</v>
      </c>
      <c r="D238" s="22"/>
      <c r="E238" s="23"/>
      <c r="F238" s="24"/>
    </row>
    <row r="239" spans="1:6" ht="21.75" thickBot="1" x14ac:dyDescent="0.25">
      <c r="A239" s="60"/>
      <c r="B239" s="60"/>
      <c r="C239" s="1" t="s">
        <v>17</v>
      </c>
      <c r="D239" s="22"/>
      <c r="E239" s="23"/>
      <c r="F239" s="24"/>
    </row>
    <row r="240" spans="1:6" ht="21.75" thickBot="1" x14ac:dyDescent="0.25">
      <c r="A240" s="61"/>
      <c r="B240" s="61"/>
      <c r="C240" s="1" t="s">
        <v>45</v>
      </c>
      <c r="D240" s="22">
        <v>2605.62</v>
      </c>
      <c r="E240" s="22">
        <v>2595.86</v>
      </c>
      <c r="F240" s="24">
        <f>E240/D240</f>
        <v>0.99625425042792126</v>
      </c>
    </row>
    <row r="241" spans="1:6" ht="15.75" customHeight="1" thickBot="1" x14ac:dyDescent="0.25">
      <c r="A241" s="59" t="s">
        <v>44</v>
      </c>
      <c r="B241" s="59" t="s">
        <v>102</v>
      </c>
      <c r="C241" s="3" t="s">
        <v>6</v>
      </c>
      <c r="D241" s="19">
        <f>D242+D243+D244+D245+D246</f>
        <v>104</v>
      </c>
      <c r="E241" s="34">
        <f>E242+E243+E244+E245+E246</f>
        <v>104</v>
      </c>
      <c r="F241" s="20">
        <f>E241/D241</f>
        <v>1</v>
      </c>
    </row>
    <row r="242" spans="1:6" ht="21.75" thickBot="1" x14ac:dyDescent="0.25">
      <c r="A242" s="60"/>
      <c r="B242" s="60"/>
      <c r="C242" s="1" t="s">
        <v>5</v>
      </c>
      <c r="D242" s="22"/>
      <c r="E242" s="23"/>
      <c r="F242" s="24"/>
    </row>
    <row r="243" spans="1:6" ht="12" thickBot="1" x14ac:dyDescent="0.25">
      <c r="A243" s="60"/>
      <c r="B243" s="60"/>
      <c r="C243" s="1" t="s">
        <v>15</v>
      </c>
      <c r="D243" s="22"/>
      <c r="E243" s="23"/>
      <c r="F243" s="24"/>
    </row>
    <row r="244" spans="1:6" ht="12" thickBot="1" x14ac:dyDescent="0.25">
      <c r="A244" s="60"/>
      <c r="B244" s="60"/>
      <c r="C244" s="1" t="s">
        <v>16</v>
      </c>
      <c r="D244" s="22"/>
      <c r="E244" s="23"/>
      <c r="F244" s="24"/>
    </row>
    <row r="245" spans="1:6" ht="21.75" thickBot="1" x14ac:dyDescent="0.25">
      <c r="A245" s="60"/>
      <c r="B245" s="60"/>
      <c r="C245" s="1" t="s">
        <v>17</v>
      </c>
      <c r="D245" s="22"/>
      <c r="E245" s="23"/>
      <c r="F245" s="24"/>
    </row>
    <row r="246" spans="1:6" ht="21.75" thickBot="1" x14ac:dyDescent="0.25">
      <c r="A246" s="61"/>
      <c r="B246" s="61"/>
      <c r="C246" s="1" t="s">
        <v>45</v>
      </c>
      <c r="D246" s="22">
        <f>'[1]Ведомственная 2024,руб'!L453/1000</f>
        <v>104</v>
      </c>
      <c r="E246" s="22">
        <v>104</v>
      </c>
      <c r="F246" s="24">
        <f>E246/D246</f>
        <v>1</v>
      </c>
    </row>
    <row r="247" spans="1:6" ht="15.75" customHeight="1" thickBot="1" x14ac:dyDescent="0.25">
      <c r="A247" s="62" t="s">
        <v>26</v>
      </c>
      <c r="B247" s="59" t="s">
        <v>52</v>
      </c>
      <c r="C247" s="3" t="s">
        <v>6</v>
      </c>
      <c r="D247" s="19">
        <f>D248+D249+D250+D251+D252</f>
        <v>14</v>
      </c>
      <c r="E247" s="34">
        <f>E248+E249+E250+E251+E252</f>
        <v>14</v>
      </c>
      <c r="F247" s="20">
        <f>E247/D247</f>
        <v>1</v>
      </c>
    </row>
    <row r="248" spans="1:6" ht="21.75" thickBot="1" x14ac:dyDescent="0.25">
      <c r="A248" s="63"/>
      <c r="B248" s="60"/>
      <c r="C248" s="1" t="s">
        <v>5</v>
      </c>
      <c r="D248" s="22"/>
      <c r="E248" s="23"/>
      <c r="F248" s="24"/>
    </row>
    <row r="249" spans="1:6" ht="12" thickBot="1" x14ac:dyDescent="0.25">
      <c r="A249" s="63"/>
      <c r="B249" s="60"/>
      <c r="C249" s="1" t="s">
        <v>15</v>
      </c>
      <c r="D249" s="22"/>
      <c r="E249" s="23"/>
      <c r="F249" s="24"/>
    </row>
    <row r="250" spans="1:6" ht="12" thickBot="1" x14ac:dyDescent="0.25">
      <c r="A250" s="63"/>
      <c r="B250" s="60"/>
      <c r="C250" s="1" t="s">
        <v>16</v>
      </c>
      <c r="D250" s="22"/>
      <c r="E250" s="23"/>
      <c r="F250" s="24"/>
    </row>
    <row r="251" spans="1:6" ht="21.75" thickBot="1" x14ac:dyDescent="0.25">
      <c r="A251" s="63"/>
      <c r="B251" s="60"/>
      <c r="C251" s="1" t="s">
        <v>17</v>
      </c>
      <c r="D251" s="22"/>
      <c r="E251" s="23"/>
      <c r="F251" s="24"/>
    </row>
    <row r="252" spans="1:6" ht="21.75" thickBot="1" x14ac:dyDescent="0.25">
      <c r="A252" s="64"/>
      <c r="B252" s="61"/>
      <c r="C252" s="1" t="s">
        <v>45</v>
      </c>
      <c r="D252" s="22">
        <v>14</v>
      </c>
      <c r="E252" s="22">
        <f>'[1]Ведомственная 2024,руб'!M391/1000</f>
        <v>14</v>
      </c>
      <c r="F252" s="24">
        <v>0</v>
      </c>
    </row>
    <row r="253" spans="1:6" ht="15.75" customHeight="1" thickBot="1" x14ac:dyDescent="0.25">
      <c r="A253" s="59" t="s">
        <v>27</v>
      </c>
      <c r="B253" s="59" t="s">
        <v>53</v>
      </c>
      <c r="C253" s="3" t="s">
        <v>6</v>
      </c>
      <c r="D253" s="19">
        <f>D254+D255+D256+D257+D258</f>
        <v>723.66907999999989</v>
      </c>
      <c r="E253" s="34">
        <f>E254+E255+E256+E257+E258</f>
        <v>723.66907999999989</v>
      </c>
      <c r="F253" s="20">
        <f>E253/D253</f>
        <v>1</v>
      </c>
    </row>
    <row r="254" spans="1:6" ht="21.75" thickBot="1" x14ac:dyDescent="0.25">
      <c r="A254" s="60"/>
      <c r="B254" s="60"/>
      <c r="C254" s="1" t="s">
        <v>5</v>
      </c>
      <c r="D254" s="22"/>
      <c r="E254" s="23"/>
      <c r="F254" s="24"/>
    </row>
    <row r="255" spans="1:6" ht="12" thickBot="1" x14ac:dyDescent="0.25">
      <c r="A255" s="60"/>
      <c r="B255" s="60"/>
      <c r="C255" s="1" t="s">
        <v>15</v>
      </c>
      <c r="D255" s="22"/>
      <c r="E255" s="23"/>
      <c r="F255" s="24"/>
    </row>
    <row r="256" spans="1:6" ht="12" thickBot="1" x14ac:dyDescent="0.25">
      <c r="A256" s="60"/>
      <c r="B256" s="60"/>
      <c r="C256" s="1" t="s">
        <v>16</v>
      </c>
      <c r="D256" s="22">
        <f>'[1]Ведомственная 2024,руб'!L400/1000+'[1]Ведомственная 2024,руб'!L396/1000</f>
        <v>178.3</v>
      </c>
      <c r="E256" s="22">
        <f>'[1]Ведомственная 2024,руб'!M400/1000+'[1]Ведомственная 2024,руб'!M396/1000</f>
        <v>178.3</v>
      </c>
      <c r="F256" s="24">
        <f>E256/D256</f>
        <v>1</v>
      </c>
    </row>
    <row r="257" spans="1:6" ht="21.75" thickBot="1" x14ac:dyDescent="0.25">
      <c r="A257" s="60"/>
      <c r="B257" s="60"/>
      <c r="C257" s="1" t="s">
        <v>17</v>
      </c>
      <c r="D257" s="22"/>
      <c r="E257" s="23"/>
      <c r="F257" s="24"/>
    </row>
    <row r="258" spans="1:6" ht="21.75" thickBot="1" x14ac:dyDescent="0.25">
      <c r="A258" s="61"/>
      <c r="B258" s="61"/>
      <c r="C258" s="1" t="s">
        <v>45</v>
      </c>
      <c r="D258" s="22">
        <f>'[1]Ведомственная 2024,руб'!L399/1000+'[1]Ведомственная 2024,руб'!L395/1000</f>
        <v>545.36907999999994</v>
      </c>
      <c r="E258" s="22">
        <f>'[1]Ведомственная 2024,руб'!M399/1000+'[1]Ведомственная 2024,руб'!M395/1000</f>
        <v>545.36907999999994</v>
      </c>
      <c r="F258" s="24">
        <f>E258/D258</f>
        <v>1</v>
      </c>
    </row>
    <row r="259" spans="1:6" ht="12" thickBot="1" x14ac:dyDescent="0.25">
      <c r="A259" s="71" t="s">
        <v>95</v>
      </c>
      <c r="B259" s="72"/>
      <c r="C259" s="72"/>
      <c r="D259" s="17">
        <f>D260+D272</f>
        <v>47106.41</v>
      </c>
      <c r="E259" s="17">
        <f>E260+E272</f>
        <v>47092.18</v>
      </c>
      <c r="F259" s="18">
        <f>E259/D259</f>
        <v>0.99969791796912555</v>
      </c>
    </row>
    <row r="260" spans="1:6" ht="12" thickBot="1" x14ac:dyDescent="0.25">
      <c r="A260" s="65" t="s">
        <v>0</v>
      </c>
      <c r="B260" s="65" t="s">
        <v>96</v>
      </c>
      <c r="C260" s="6" t="s">
        <v>6</v>
      </c>
      <c r="D260" s="27">
        <f>D266</f>
        <v>40610.86</v>
      </c>
      <c r="E260" s="27">
        <f>E266</f>
        <v>40596.629999999997</v>
      </c>
      <c r="F260" s="29">
        <f>E260/D260</f>
        <v>0.99964960111654855</v>
      </c>
    </row>
    <row r="261" spans="1:6" ht="21.75" thickBot="1" x14ac:dyDescent="0.25">
      <c r="A261" s="66"/>
      <c r="B261" s="66"/>
      <c r="C261" s="4" t="s">
        <v>5</v>
      </c>
      <c r="D261" s="30">
        <f t="shared" ref="D261:E261" si="14">D267+D273+D279+D285+D291</f>
        <v>0</v>
      </c>
      <c r="E261" s="31">
        <f t="shared" si="14"/>
        <v>0</v>
      </c>
      <c r="F261" s="32">
        <v>0</v>
      </c>
    </row>
    <row r="262" spans="1:6" ht="12" thickBot="1" x14ac:dyDescent="0.25">
      <c r="A262" s="66"/>
      <c r="B262" s="66"/>
      <c r="C262" s="4" t="s">
        <v>15</v>
      </c>
      <c r="D262" s="30">
        <f>D268</f>
        <v>37361.99</v>
      </c>
      <c r="E262" s="30">
        <f>E268</f>
        <v>37361.99</v>
      </c>
      <c r="F262" s="32">
        <v>0</v>
      </c>
    </row>
    <row r="263" spans="1:6" ht="12" thickBot="1" x14ac:dyDescent="0.25">
      <c r="A263" s="66"/>
      <c r="B263" s="66"/>
      <c r="C263" s="4" t="s">
        <v>16</v>
      </c>
      <c r="D263" s="30">
        <f t="shared" ref="D263:E263" si="15">D269+D275+D281+D287+D293</f>
        <v>0</v>
      </c>
      <c r="E263" s="31">
        <f t="shared" si="15"/>
        <v>0</v>
      </c>
      <c r="F263" s="32">
        <v>0</v>
      </c>
    </row>
    <row r="264" spans="1:6" ht="21.75" thickBot="1" x14ac:dyDescent="0.25">
      <c r="A264" s="66"/>
      <c r="B264" s="66"/>
      <c r="C264" s="4" t="s">
        <v>17</v>
      </c>
      <c r="D264" s="30">
        <f t="shared" ref="D264:E264" si="16">D270+D276+D282+D288+D294</f>
        <v>0</v>
      </c>
      <c r="E264" s="31">
        <f t="shared" si="16"/>
        <v>0</v>
      </c>
      <c r="F264" s="32">
        <v>0</v>
      </c>
    </row>
    <row r="265" spans="1:6" ht="21.75" thickBot="1" x14ac:dyDescent="0.25">
      <c r="A265" s="67"/>
      <c r="B265" s="67"/>
      <c r="C265" s="5" t="s">
        <v>45</v>
      </c>
      <c r="D265" s="33">
        <f>D271</f>
        <v>3248.87</v>
      </c>
      <c r="E265" s="33">
        <f>E271</f>
        <v>3234.64</v>
      </c>
      <c r="F265" s="32">
        <f>E265/D265</f>
        <v>0.99562001557464597</v>
      </c>
    </row>
    <row r="266" spans="1:6" ht="12" thickBot="1" x14ac:dyDescent="0.25">
      <c r="A266" s="59" t="s">
        <v>8</v>
      </c>
      <c r="B266" s="59" t="s">
        <v>103</v>
      </c>
      <c r="C266" s="3" t="s">
        <v>6</v>
      </c>
      <c r="D266" s="19">
        <f>D267+D268+D269+D270+D271</f>
        <v>40610.86</v>
      </c>
      <c r="E266" s="34">
        <f>E267+E268+E269+E270+E271</f>
        <v>40596.629999999997</v>
      </c>
      <c r="F266" s="20">
        <f>E266/D266</f>
        <v>0.99964960111654855</v>
      </c>
    </row>
    <row r="267" spans="1:6" ht="21.75" thickBot="1" x14ac:dyDescent="0.25">
      <c r="A267" s="60"/>
      <c r="B267" s="60"/>
      <c r="C267" s="1" t="s">
        <v>5</v>
      </c>
      <c r="D267" s="22"/>
      <c r="E267" s="23"/>
      <c r="F267" s="24"/>
    </row>
    <row r="268" spans="1:6" ht="12" thickBot="1" x14ac:dyDescent="0.25">
      <c r="A268" s="60"/>
      <c r="B268" s="60"/>
      <c r="C268" s="1" t="s">
        <v>15</v>
      </c>
      <c r="D268" s="22">
        <v>37361.99</v>
      </c>
      <c r="E268" s="23">
        <v>37361.99</v>
      </c>
      <c r="F268" s="24">
        <f>E268/D268</f>
        <v>1</v>
      </c>
    </row>
    <row r="269" spans="1:6" ht="12" thickBot="1" x14ac:dyDescent="0.25">
      <c r="A269" s="60"/>
      <c r="B269" s="60"/>
      <c r="C269" s="1" t="s">
        <v>16</v>
      </c>
      <c r="D269" s="22"/>
      <c r="E269" s="23"/>
      <c r="F269" s="24"/>
    </row>
    <row r="270" spans="1:6" ht="21.75" thickBot="1" x14ac:dyDescent="0.25">
      <c r="A270" s="60"/>
      <c r="B270" s="60"/>
      <c r="C270" s="1" t="s">
        <v>17</v>
      </c>
      <c r="D270" s="22"/>
      <c r="E270" s="23"/>
      <c r="F270" s="24"/>
    </row>
    <row r="271" spans="1:6" ht="21.75" thickBot="1" x14ac:dyDescent="0.25">
      <c r="A271" s="61"/>
      <c r="B271" s="61"/>
      <c r="C271" s="1" t="s">
        <v>45</v>
      </c>
      <c r="D271" s="22">
        <v>3248.87</v>
      </c>
      <c r="E271" s="22">
        <v>3234.64</v>
      </c>
      <c r="F271" s="24">
        <f t="shared" ref="F269:F271" si="17">E271/D271</f>
        <v>0.99562001557464597</v>
      </c>
    </row>
    <row r="272" spans="1:6" ht="12" thickBot="1" x14ac:dyDescent="0.25">
      <c r="A272" s="65" t="s">
        <v>1</v>
      </c>
      <c r="B272" s="65" t="s">
        <v>97</v>
      </c>
      <c r="C272" s="6" t="s">
        <v>6</v>
      </c>
      <c r="D272" s="27">
        <f>D278+D284</f>
        <v>6495.55</v>
      </c>
      <c r="E272" s="27">
        <f>E278+E284</f>
        <v>6495.55</v>
      </c>
      <c r="F272" s="29">
        <f>E272/D272</f>
        <v>1</v>
      </c>
    </row>
    <row r="273" spans="1:6" ht="21.75" thickBot="1" x14ac:dyDescent="0.25">
      <c r="A273" s="66"/>
      <c r="B273" s="66"/>
      <c r="C273" s="4" t="s">
        <v>5</v>
      </c>
      <c r="D273" s="30">
        <f t="shared" ref="D273:E273" si="18">D279+D285+D291+D297+D303</f>
        <v>0</v>
      </c>
      <c r="E273" s="31">
        <f t="shared" si="18"/>
        <v>0</v>
      </c>
      <c r="F273" s="32">
        <v>0</v>
      </c>
    </row>
    <row r="274" spans="1:6" ht="12" thickBot="1" x14ac:dyDescent="0.25">
      <c r="A274" s="66"/>
      <c r="B274" s="66"/>
      <c r="C274" s="4" t="s">
        <v>15</v>
      </c>
      <c r="D274" s="30">
        <f>D280+D286</f>
        <v>4572.8100000000004</v>
      </c>
      <c r="E274" s="30">
        <f>E280+E286</f>
        <v>4572.8100000000004</v>
      </c>
      <c r="F274" s="32">
        <v>0</v>
      </c>
    </row>
    <row r="275" spans="1:6" ht="12" thickBot="1" x14ac:dyDescent="0.25">
      <c r="A275" s="66"/>
      <c r="B275" s="66"/>
      <c r="C275" s="4" t="s">
        <v>16</v>
      </c>
      <c r="D275" s="30">
        <f t="shared" ref="D275:E275" si="19">D281+D287+D293+D299+D305</f>
        <v>0</v>
      </c>
      <c r="E275" s="31">
        <f t="shared" si="19"/>
        <v>0</v>
      </c>
      <c r="F275" s="32">
        <v>0</v>
      </c>
    </row>
    <row r="276" spans="1:6" ht="21.75" thickBot="1" x14ac:dyDescent="0.25">
      <c r="A276" s="66"/>
      <c r="B276" s="66"/>
      <c r="C276" s="4" t="s">
        <v>17</v>
      </c>
      <c r="D276" s="30">
        <f t="shared" ref="D276:E276" si="20">D282+D288+D294+D300+D306</f>
        <v>0</v>
      </c>
      <c r="E276" s="31">
        <f t="shared" si="20"/>
        <v>0</v>
      </c>
      <c r="F276" s="32">
        <v>0</v>
      </c>
    </row>
    <row r="277" spans="1:6" ht="21.75" thickBot="1" x14ac:dyDescent="0.25">
      <c r="A277" s="67"/>
      <c r="B277" s="67"/>
      <c r="C277" s="5" t="s">
        <v>45</v>
      </c>
      <c r="D277" s="33">
        <f>D289+D283</f>
        <v>1922.74</v>
      </c>
      <c r="E277" s="33">
        <f>E289+E283</f>
        <v>1922.74</v>
      </c>
      <c r="F277" s="32">
        <f>E277/D277</f>
        <v>1</v>
      </c>
    </row>
    <row r="278" spans="1:6" ht="12" thickBot="1" x14ac:dyDescent="0.25">
      <c r="A278" s="59" t="s">
        <v>11</v>
      </c>
      <c r="B278" s="59" t="s">
        <v>104</v>
      </c>
      <c r="C278" s="3" t="s">
        <v>6</v>
      </c>
      <c r="D278" s="19">
        <f>D279+D280+D281+D282+D283</f>
        <v>765.55000000000007</v>
      </c>
      <c r="E278" s="34">
        <f>E279+E280+E281+E282+E283</f>
        <v>765.55000000000007</v>
      </c>
      <c r="F278" s="20">
        <f>E278/D278</f>
        <v>1</v>
      </c>
    </row>
    <row r="279" spans="1:6" ht="21.75" thickBot="1" x14ac:dyDescent="0.25">
      <c r="A279" s="60"/>
      <c r="B279" s="60"/>
      <c r="C279" s="1" t="s">
        <v>5</v>
      </c>
      <c r="D279" s="22"/>
      <c r="E279" s="23"/>
      <c r="F279" s="40"/>
    </row>
    <row r="280" spans="1:6" ht="12" thickBot="1" x14ac:dyDescent="0.25">
      <c r="A280" s="60"/>
      <c r="B280" s="60"/>
      <c r="C280" s="1" t="s">
        <v>15</v>
      </c>
      <c r="D280" s="22">
        <v>577.72</v>
      </c>
      <c r="E280" s="23">
        <v>577.72</v>
      </c>
      <c r="F280" s="40">
        <f t="shared" ref="F279:F282" si="21">E280/D280</f>
        <v>1</v>
      </c>
    </row>
    <row r="281" spans="1:6" ht="12" thickBot="1" x14ac:dyDescent="0.25">
      <c r="A281" s="60"/>
      <c r="B281" s="60"/>
      <c r="C281" s="1" t="s">
        <v>16</v>
      </c>
      <c r="D281" s="22"/>
      <c r="E281" s="23"/>
      <c r="F281" s="40"/>
    </row>
    <row r="282" spans="1:6" ht="21.75" thickBot="1" x14ac:dyDescent="0.25">
      <c r="A282" s="60"/>
      <c r="B282" s="60"/>
      <c r="C282" s="1" t="s">
        <v>17</v>
      </c>
      <c r="D282" s="22"/>
      <c r="E282" s="23"/>
      <c r="F282" s="40"/>
    </row>
    <row r="283" spans="1:6" ht="21.75" thickBot="1" x14ac:dyDescent="0.25">
      <c r="A283" s="61"/>
      <c r="B283" s="61"/>
      <c r="C283" s="1" t="s">
        <v>45</v>
      </c>
      <c r="D283" s="22">
        <v>187.83</v>
      </c>
      <c r="E283" s="22">
        <v>187.83</v>
      </c>
      <c r="F283" s="40">
        <f>E283/D283</f>
        <v>1</v>
      </c>
    </row>
    <row r="284" spans="1:6" ht="12" thickBot="1" x14ac:dyDescent="0.25">
      <c r="A284" s="59" t="s">
        <v>12</v>
      </c>
      <c r="B284" s="59" t="s">
        <v>105</v>
      </c>
      <c r="C284" s="3" t="s">
        <v>6</v>
      </c>
      <c r="D284" s="19">
        <f>D285+D286+D287+D288+D289</f>
        <v>5730</v>
      </c>
      <c r="E284" s="34">
        <f>E285+E286+E287+E288+E289</f>
        <v>5730</v>
      </c>
      <c r="F284" s="20">
        <f>E284/D284</f>
        <v>1</v>
      </c>
    </row>
    <row r="285" spans="1:6" ht="21.75" thickBot="1" x14ac:dyDescent="0.25">
      <c r="A285" s="60"/>
      <c r="B285" s="60"/>
      <c r="C285" s="1" t="s">
        <v>5</v>
      </c>
      <c r="D285" s="22"/>
      <c r="E285" s="23"/>
      <c r="F285" s="40"/>
    </row>
    <row r="286" spans="1:6" ht="12" thickBot="1" x14ac:dyDescent="0.25">
      <c r="A286" s="60"/>
      <c r="B286" s="60"/>
      <c r="C286" s="1" t="s">
        <v>15</v>
      </c>
      <c r="D286" s="22">
        <v>3995.09</v>
      </c>
      <c r="E286" s="23">
        <v>3995.09</v>
      </c>
      <c r="F286" s="40">
        <f t="shared" ref="F285:F288" si="22">E286/D286</f>
        <v>1</v>
      </c>
    </row>
    <row r="287" spans="1:6" ht="12" thickBot="1" x14ac:dyDescent="0.25">
      <c r="A287" s="60"/>
      <c r="B287" s="60"/>
      <c r="C287" s="1" t="s">
        <v>16</v>
      </c>
      <c r="D287" s="22"/>
      <c r="E287" s="23"/>
      <c r="F287" s="40"/>
    </row>
    <row r="288" spans="1:6" ht="21.75" thickBot="1" x14ac:dyDescent="0.25">
      <c r="A288" s="60"/>
      <c r="B288" s="60"/>
      <c r="C288" s="1" t="s">
        <v>17</v>
      </c>
      <c r="D288" s="22"/>
      <c r="E288" s="23"/>
      <c r="F288" s="40"/>
    </row>
    <row r="289" spans="1:6" ht="21.75" thickBot="1" x14ac:dyDescent="0.25">
      <c r="A289" s="61"/>
      <c r="B289" s="61"/>
      <c r="C289" s="1" t="s">
        <v>45</v>
      </c>
      <c r="D289" s="22">
        <v>1734.91</v>
      </c>
      <c r="E289" s="22">
        <v>1734.91</v>
      </c>
      <c r="F289" s="40">
        <f>E289/D289</f>
        <v>1</v>
      </c>
    </row>
  </sheetData>
  <mergeCells count="101">
    <mergeCell ref="A284:A289"/>
    <mergeCell ref="B284:B289"/>
    <mergeCell ref="A259:C259"/>
    <mergeCell ref="A260:A265"/>
    <mergeCell ref="B260:B265"/>
    <mergeCell ref="A266:A271"/>
    <mergeCell ref="B266:B271"/>
    <mergeCell ref="A272:A277"/>
    <mergeCell ref="B272:B277"/>
    <mergeCell ref="A278:A283"/>
    <mergeCell ref="B278:B283"/>
    <mergeCell ref="A253:A258"/>
    <mergeCell ref="B253:B258"/>
    <mergeCell ref="E2:F2"/>
    <mergeCell ref="D3:F3"/>
    <mergeCell ref="A6:F6"/>
    <mergeCell ref="D8:F8"/>
    <mergeCell ref="A8:A9"/>
    <mergeCell ref="B8:B9"/>
    <mergeCell ref="C8:C9"/>
    <mergeCell ref="A11:B16"/>
    <mergeCell ref="A17:C17"/>
    <mergeCell ref="A31:A36"/>
    <mergeCell ref="B31:B36"/>
    <mergeCell ref="A18:A23"/>
    <mergeCell ref="B18:B23"/>
    <mergeCell ref="A24:A29"/>
    <mergeCell ref="B24:B29"/>
    <mergeCell ref="A30:C30"/>
    <mergeCell ref="A61:A66"/>
    <mergeCell ref="B61:B66"/>
    <mergeCell ref="A67:A72"/>
    <mergeCell ref="B67:B72"/>
    <mergeCell ref="A49:A54"/>
    <mergeCell ref="B49:B54"/>
    <mergeCell ref="A55:A60"/>
    <mergeCell ref="B55:B60"/>
    <mergeCell ref="A37:A42"/>
    <mergeCell ref="B37:B42"/>
    <mergeCell ref="A43:A48"/>
    <mergeCell ref="B43:B48"/>
    <mergeCell ref="A97:A102"/>
    <mergeCell ref="B97:B102"/>
    <mergeCell ref="A103:A108"/>
    <mergeCell ref="B103:B108"/>
    <mergeCell ref="A85:A90"/>
    <mergeCell ref="B85:B90"/>
    <mergeCell ref="A91:A96"/>
    <mergeCell ref="B91:B96"/>
    <mergeCell ref="A73:A78"/>
    <mergeCell ref="B73:B78"/>
    <mergeCell ref="A79:A84"/>
    <mergeCell ref="B79:B84"/>
    <mergeCell ref="A109:A114"/>
    <mergeCell ref="B109:B114"/>
    <mergeCell ref="A115:A120"/>
    <mergeCell ref="B115:B120"/>
    <mergeCell ref="A121:A126"/>
    <mergeCell ref="B121:B126"/>
    <mergeCell ref="A127:A132"/>
    <mergeCell ref="B127:B132"/>
    <mergeCell ref="A139:A144"/>
    <mergeCell ref="B139:B144"/>
    <mergeCell ref="A133:A138"/>
    <mergeCell ref="B133:B138"/>
    <mergeCell ref="A145:A150"/>
    <mergeCell ref="B145:B150"/>
    <mergeCell ref="A217:A222"/>
    <mergeCell ref="B217:B222"/>
    <mergeCell ref="A229:A234"/>
    <mergeCell ref="B229:B234"/>
    <mergeCell ref="A199:A204"/>
    <mergeCell ref="B199:B204"/>
    <mergeCell ref="A211:A216"/>
    <mergeCell ref="B211:B216"/>
    <mergeCell ref="A205:A210"/>
    <mergeCell ref="B205:B210"/>
    <mergeCell ref="A241:A246"/>
    <mergeCell ref="B241:B246"/>
    <mergeCell ref="A247:A252"/>
    <mergeCell ref="B247:B252"/>
    <mergeCell ref="B235:B240"/>
    <mergeCell ref="A235:A240"/>
    <mergeCell ref="A223:A228"/>
    <mergeCell ref="B223:B228"/>
    <mergeCell ref="A193:A198"/>
    <mergeCell ref="B193:B198"/>
    <mergeCell ref="A151:A156"/>
    <mergeCell ref="B151:B156"/>
    <mergeCell ref="A187:A192"/>
    <mergeCell ref="B187:B192"/>
    <mergeCell ref="A181:A186"/>
    <mergeCell ref="B181:B186"/>
    <mergeCell ref="A169:A174"/>
    <mergeCell ref="B169:B174"/>
    <mergeCell ref="A175:A180"/>
    <mergeCell ref="B175:B180"/>
    <mergeCell ref="A157:A162"/>
    <mergeCell ref="B157:B162"/>
    <mergeCell ref="A163:A168"/>
    <mergeCell ref="B163:B168"/>
  </mergeCells>
  <pageMargins left="0.70866141732283472" right="0.31496062992125984" top="0.35433070866141736" bottom="0.15748031496062992" header="0.31496062992125984" footer="0.31496062992125984"/>
  <pageSetup paperSize="9" scale="90" orientation="portrait" r:id="rId1"/>
  <rowBreaks count="5" manualBreakCount="5">
    <brk id="42" max="16383" man="1"/>
    <brk id="102" max="16383" man="1"/>
    <brk id="174" max="16383" man="1"/>
    <brk id="204" max="16383" man="1"/>
    <brk id="2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5.Оп.отч.испол.пл.реал.МП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2025-04-16T15:03:27Z</dcterms:modified>
</cp:coreProperties>
</file>