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2попр.27.04.16№" sheetId="1" r:id="rId1"/>
  </sheets>
  <definedNames>
    <definedName name="_xlnm.Print_Area" localSheetId="0">'2попр.27.04.16№'!$A$1:$K$77</definedName>
  </definedNames>
  <calcPr fullCalcOnLoad="1"/>
</workbook>
</file>

<file path=xl/sharedStrings.xml><?xml version="1.0" encoding="utf-8"?>
<sst xmlns="http://schemas.openxmlformats.org/spreadsheetml/2006/main" count="342" uniqueCount="268">
  <si>
    <t>№ п/п</t>
  </si>
  <si>
    <t>1</t>
  </si>
  <si>
    <t>1.1.</t>
  </si>
  <si>
    <t>Мероприятия в области информационно-коммуникационных технологий и связи</t>
  </si>
  <si>
    <t>1.2.</t>
  </si>
  <si>
    <t>Мероприятия в области строительства,архитектуры и градостроительства</t>
  </si>
  <si>
    <t>1.3.</t>
  </si>
  <si>
    <t>Мероприятия по землеустройству и землепользованию</t>
  </si>
  <si>
    <t>1.4.</t>
  </si>
  <si>
    <t>Реализация мероприятий, направленных на снижение напряженности на рынке труда</t>
  </si>
  <si>
    <t>1.5.</t>
  </si>
  <si>
    <t>Мероприятия по развитию и поддержке предпринимательства</t>
  </si>
  <si>
    <t>2.1.</t>
  </si>
  <si>
    <t xml:space="preserve">Проведение мероприятий по гражданской обороне </t>
  </si>
  <si>
    <t>2.2.</t>
  </si>
  <si>
    <t>Предупреждение и ликвидация последствий чрезвычайных ситуаций и стихийных бедствий природного и техногенного характера</t>
  </si>
  <si>
    <t>2.3.</t>
  </si>
  <si>
    <t>Мероприятия по обеспечению первичных мер пожарной безопасности</t>
  </si>
  <si>
    <t>2.4.</t>
  </si>
  <si>
    <t xml:space="preserve">Профилактика терроризма и экстремизма </t>
  </si>
  <si>
    <t>3.1.</t>
  </si>
  <si>
    <t>Содержание муниципального жилищного фонда, в том числе капитальный ремонт муниципального жилищного фонда</t>
  </si>
  <si>
    <t>3.2.</t>
  </si>
  <si>
    <t xml:space="preserve">Мероприятия в области жилищного хозяйства  </t>
  </si>
  <si>
    <t>3.3.</t>
  </si>
  <si>
    <t xml:space="preserve">Мероприятия в области коммунального хозяйства </t>
  </si>
  <si>
    <t>3.4.</t>
  </si>
  <si>
    <t xml:space="preserve">Проведение мероприятий по организации уличного освещения </t>
  </si>
  <si>
    <t>3.5.</t>
  </si>
  <si>
    <t>Строительство и  содержание автомобильных дорог и инженерных сооружений на них в границах муниципального образования</t>
  </si>
  <si>
    <t>3.6.</t>
  </si>
  <si>
    <t>Проведение мероприятий по озеленению территории поселения</t>
  </si>
  <si>
    <t>3.7.</t>
  </si>
  <si>
    <t xml:space="preserve">Мероприятия по организации и содержанию мест захоронений </t>
  </si>
  <si>
    <t>3.8.</t>
  </si>
  <si>
    <t>Прочие мероприятия по благоустройству территории поселения</t>
  </si>
  <si>
    <t>3.9.</t>
  </si>
  <si>
    <t xml:space="preserve">Мероприятия по энергосбережению и повышению энергетической эффективности муниципальных объектов </t>
  </si>
  <si>
    <t>3.10.</t>
  </si>
  <si>
    <t>3.11.</t>
  </si>
  <si>
    <t>4.3.</t>
  </si>
  <si>
    <t>Проведение культурно-массовых мероприятий к праздничным и памятным датам</t>
  </si>
  <si>
    <t>Мероприятия по капитальному ремонту объектов культуры</t>
  </si>
  <si>
    <t>5.1.</t>
  </si>
  <si>
    <t>5.2.</t>
  </si>
  <si>
    <t>Проведение мероприятий для детей и молодежи</t>
  </si>
  <si>
    <t>5.3.</t>
  </si>
  <si>
    <t>Проведение мероприятий в области спорта и физической культуры</t>
  </si>
  <si>
    <t>5.4.</t>
  </si>
  <si>
    <t>Организация временных оплачиваемых рабочих мест для несовершеннолетних граждан</t>
  </si>
  <si>
    <t>5.5.</t>
  </si>
  <si>
    <t>Комплексные меры по профилактике безнадзорности и правонарушений несовершеннолетних</t>
  </si>
  <si>
    <t>КЦСР</t>
  </si>
  <si>
    <t>71.1</t>
  </si>
  <si>
    <t>71.1.1516</t>
  </si>
  <si>
    <t>71.1.1517</t>
  </si>
  <si>
    <t>71.1.1518</t>
  </si>
  <si>
    <t>71.2</t>
  </si>
  <si>
    <t>71.2.1509</t>
  </si>
  <si>
    <t>71.2.1510</t>
  </si>
  <si>
    <t>71.2.1512</t>
  </si>
  <si>
    <t>71.2.1569</t>
  </si>
  <si>
    <t>71.3</t>
  </si>
  <si>
    <t>71.3.1520</t>
  </si>
  <si>
    <t>71.3.1521</t>
  </si>
  <si>
    <t>71.3.1522</t>
  </si>
  <si>
    <t>71.3.1538</t>
  </si>
  <si>
    <t>71.3.1539</t>
  </si>
  <si>
    <t>71.3.1540</t>
  </si>
  <si>
    <t>71.3.1541</t>
  </si>
  <si>
    <t>71.3.1542</t>
  </si>
  <si>
    <t>71.3.1553</t>
  </si>
  <si>
    <t>71.3.1560</t>
  </si>
  <si>
    <t>71.4</t>
  </si>
  <si>
    <t>71.4.1250</t>
  </si>
  <si>
    <t>71.4.1260</t>
  </si>
  <si>
    <t>71.4.1563</t>
  </si>
  <si>
    <t>71.4.1564</t>
  </si>
  <si>
    <t>71.5</t>
  </si>
  <si>
    <t>71.5.1280</t>
  </si>
  <si>
    <t>71.5.1523</t>
  </si>
  <si>
    <t>71.5.1534</t>
  </si>
  <si>
    <t>71.5.1566</t>
  </si>
  <si>
    <t>71.5.1568</t>
  </si>
  <si>
    <t>3.12.</t>
  </si>
  <si>
    <t>Проведение мероприятий по обеспечению безопасности дорожного движения</t>
  </si>
  <si>
    <t>71.3.1554</t>
  </si>
  <si>
    <t>0410</t>
  </si>
  <si>
    <t>0412</t>
  </si>
  <si>
    <t>0309</t>
  </si>
  <si>
    <t>0310</t>
  </si>
  <si>
    <t>0314</t>
  </si>
  <si>
    <t>0501</t>
  </si>
  <si>
    <t>0502</t>
  </si>
  <si>
    <t>0503</t>
  </si>
  <si>
    <t>0409</t>
  </si>
  <si>
    <t>0801</t>
  </si>
  <si>
    <t>1102</t>
  </si>
  <si>
    <t>0707</t>
  </si>
  <si>
    <r>
      <rPr>
        <b/>
        <sz val="12"/>
        <rFont val="Times New Roman"/>
        <family val="1"/>
      </rPr>
      <t xml:space="preserve">Муниципальное задание: </t>
    </r>
    <r>
      <rPr>
        <sz val="12"/>
        <rFont val="Times New Roman"/>
        <family val="1"/>
      </rPr>
      <t>Мероприятия по обеспечению деятельности подведомственных учреждений культуры</t>
    </r>
  </si>
  <si>
    <r>
      <rPr>
        <b/>
        <sz val="12"/>
        <rFont val="Times New Roman"/>
        <family val="1"/>
      </rPr>
      <t xml:space="preserve">Муниципальное задание: </t>
    </r>
    <r>
      <rPr>
        <sz val="12"/>
        <rFont val="Times New Roman"/>
        <family val="1"/>
      </rPr>
      <t>Мероприятия по обеспечению деятельности муниципальных библиотек</t>
    </r>
  </si>
  <si>
    <r>
      <rPr>
        <b/>
        <sz val="12"/>
        <rFont val="Times New Roman"/>
        <family val="1"/>
      </rPr>
      <t xml:space="preserve">Муниципальное задание: </t>
    </r>
    <r>
      <rPr>
        <sz val="12"/>
        <rFont val="Times New Roman"/>
        <family val="1"/>
      </rPr>
      <t>Мероприятия по обеспечению деятельности подведомственных учреждений физкультуры и спорта</t>
    </r>
  </si>
  <si>
    <t>0401</t>
  </si>
  <si>
    <t>4.4.1.</t>
  </si>
  <si>
    <t>4.4.2.</t>
  </si>
  <si>
    <t>4.1.1.</t>
  </si>
  <si>
    <t>4.1.2.</t>
  </si>
  <si>
    <r>
      <rPr>
        <b/>
        <sz val="12"/>
        <rFont val="Times New Roman"/>
        <family val="1"/>
      </rPr>
      <t>Иные цели:</t>
    </r>
    <r>
      <rPr>
        <sz val="12"/>
        <rFont val="Times New Roman"/>
        <family val="1"/>
      </rPr>
      <t xml:space="preserve"> Мероприятия по обеспечению деятельности подведомственных учреждений культуры</t>
    </r>
  </si>
  <si>
    <r>
      <rPr>
        <b/>
        <sz val="12"/>
        <rFont val="Times New Roman"/>
        <family val="1"/>
      </rPr>
      <t xml:space="preserve">Иные цели:  </t>
    </r>
    <r>
      <rPr>
        <sz val="12"/>
        <rFont val="Times New Roman"/>
        <family val="1"/>
      </rPr>
      <t>Мероприятия по обеспечению деятельности муниципальных библиотек</t>
    </r>
  </si>
  <si>
    <t>4.2.1.</t>
  </si>
  <si>
    <t>4.2.2.</t>
  </si>
  <si>
    <t>Приложение 8</t>
  </si>
  <si>
    <t>к решению Совета депутатов</t>
  </si>
  <si>
    <t>МО Войсковицкое сельское поселение</t>
  </si>
  <si>
    <t>Социально-экономическое развитие муниципального образования Войсковицкое сельское поселение Гатчинского муниципального района Ленинградской области</t>
  </si>
  <si>
    <t>1.6.</t>
  </si>
  <si>
    <t xml:space="preserve">Содействие созданию условий для развития сельского хозяйства </t>
  </si>
  <si>
    <t>0405</t>
  </si>
  <si>
    <t>71.3.7014</t>
  </si>
  <si>
    <t>71.4.7067</t>
  </si>
  <si>
    <t>Обеспечение выплат стимулирующего характера работникам муниципальных учреждений культуры Ленинградской области  в рамках подпрограммы  "Обеспечение условий реализации государственной программы " государственной программы  Ленинградской области "Развитие культуры в Ленинградской области" Дом культуры</t>
  </si>
  <si>
    <t>71.4.7036</t>
  </si>
  <si>
    <t>Обеспечение выплат стимулирующего характера работникам муниципальных учреждений культуры Ленинградской области  в рамках подпрограммы  "Обеспечение условий реализации государственной программы " государственной программы  Ленинградской области "Развитие культуры в Ленинградской области" Библиотека</t>
  </si>
  <si>
    <r>
      <rPr>
        <b/>
        <sz val="12"/>
        <rFont val="Times New Roman"/>
        <family val="1"/>
      </rPr>
      <t xml:space="preserve">Иные цели: </t>
    </r>
    <r>
      <rPr>
        <sz val="12"/>
        <rFont val="Times New Roman"/>
        <family val="1"/>
      </rPr>
      <t>Мероприятия по обеспечению деятельности подведомственных учреждений физкультуры и спорта</t>
    </r>
  </si>
  <si>
    <t>1101</t>
  </si>
  <si>
    <t>5.6.</t>
  </si>
  <si>
    <t>Строительство и реконструкция спортивных сооружений</t>
  </si>
  <si>
    <t>2</t>
  </si>
  <si>
    <t xml:space="preserve">ВЦП "Развитие и поддержка малого предпринимательства 
на территории  Войсковицкого сельского поселения 
на 2015 -2016 годы"
</t>
  </si>
  <si>
    <t>Об утверждении ведомственной целевой программы «Развитие и поддержка малого предпринимательства на территории  Войсковицкого сельского поселения на 2015-2016 годы»</t>
  </si>
  <si>
    <t>25.03.2015</t>
  </si>
  <si>
    <t>51</t>
  </si>
  <si>
    <t>62.9.9504</t>
  </si>
  <si>
    <t>3</t>
  </si>
  <si>
    <t>Противодействие коррупции в администрации сельского поселения</t>
  </si>
  <si>
    <t>0104</t>
  </si>
  <si>
    <t>62.9.9518</t>
  </si>
  <si>
    <t>4</t>
  </si>
  <si>
    <t xml:space="preserve">ВЦП "Содействие в развитии сельскохозяйственного производства, расширению рынка сельскохозяйственной продукции на территории Войсковицкого сельского поселения на 2015-2016 годы"
</t>
  </si>
  <si>
    <t xml:space="preserve">Об   утверждении ведомственной  
целевой программы «Содействие в развитии 
сельскохозяйственного производства,
расширению рынка сельскохозяйственной продукции 
на территории Войсковицкого сельского поселения 
на 2015-2016 годы»
</t>
  </si>
  <si>
    <t>52</t>
  </si>
  <si>
    <t>62.9.9535</t>
  </si>
  <si>
    <t>5</t>
  </si>
  <si>
    <t>Развитие муниципальной службы</t>
  </si>
  <si>
    <t>62.9.9548</t>
  </si>
  <si>
    <t>6</t>
  </si>
  <si>
    <t>Выполнение работ по ремонту асфальтобетонного покрытия автомобильной дороги Центральная в д. Тяглино (2 этап- участок автодороги от дома 20 до дома 30)  Средства Областного бюджета</t>
  </si>
  <si>
    <t>62.9.7088</t>
  </si>
  <si>
    <t>62.9.9558</t>
  </si>
  <si>
    <t>Наименование программы</t>
  </si>
  <si>
    <t>Наименование постановления</t>
  </si>
  <si>
    <t>Дата</t>
  </si>
  <si>
    <t>Номер</t>
  </si>
  <si>
    <t>Перечень мероприятий</t>
  </si>
  <si>
    <t>КФСР</t>
  </si>
  <si>
    <t xml:space="preserve">Распределение бюджетных ассигнований на реализацию муниципальных программ в  МО Войсковицкое сельское поселение на 2016 год </t>
  </si>
  <si>
    <t>Подпрограмма «Стимулирование экономичесой активности на территории МО Войсковицкое сельское поселение» на 2016 год</t>
  </si>
  <si>
    <t>Подпрограмма «Обеспечение безопасности на территории МО Войсковицкое сельское поселение» на 2016 год</t>
  </si>
  <si>
    <t>Подпрограмма  «Жилищно - коммунальное хозяйство, содержание автомобильных дорог и благоустройство территории Войсковицкого сельского поселения Гатчинского муниципального района»  на 2016 год</t>
  </si>
  <si>
    <t>Подпрограмма «Развитие культуры, организация праздничных мероприятий на территории Войсковицкого сельского поселения Гатчинского муниципального района»  на 2016 год</t>
  </si>
  <si>
    <t>Об утверждении муниципальной программы Социально-экономическое развитие Войсковицкого сельского поселения Гатчинского муниципального района Ленинградской области" на 2016 год</t>
  </si>
  <si>
    <t>Подпрограмма  «Развитие физической культуры, спорта и молодежной политики на территории Войсковицкого сельского поселения Гатчинского муниципального района»  на 2016 год</t>
  </si>
  <si>
    <t>Программа развития муниципальной службы в муниципальном образовании Войсковицкое сельское поселение на 2016-2017 годы</t>
  </si>
  <si>
    <t>Развитие части территории Войсковицкого сельского поселения Гатчинского муниципального района на 2016 год</t>
  </si>
  <si>
    <t>Об утверждении ведомственной целевой  программы "Развитие части территории Войсковицкого сельского поселения Гатчинского муниципального района на 2016 год</t>
  </si>
  <si>
    <t>7</t>
  </si>
  <si>
    <t xml:space="preserve">ВЦП "Борьба с борщевиком Сосновского на территории Войсковицкого сельского поселения на 2016 год"
</t>
  </si>
  <si>
    <t>17.09.2015</t>
  </si>
  <si>
    <t>205</t>
  </si>
  <si>
    <t xml:space="preserve"> Программа противодействия коррупции  в МО Войсковицкое сельское поселение Гатчинского муниципального района Ленинградской области на 2016-2017 годы
</t>
  </si>
  <si>
    <t>Об утверждении муниципальной Программы противодействия коррупции  в МО Войсковицкое сельское поселение Гатчинского муниципального района Ленинградской области на 2016-2017 годы</t>
  </si>
  <si>
    <t>Об утверждении муниципальной Программы развития муниципальной службы в МО Войсковицкое сельское поселение на 2016-2017 годы</t>
  </si>
  <si>
    <t xml:space="preserve">Об   утверждении ведомственной  
целевой программы «Борьба с борщевиком Сосновского
на территории Войсковицкого сельского поселения 
на 2016 год»
</t>
  </si>
  <si>
    <t>Уничтожение борщевика механическим методом (скашивание) и химическим методом (применение гербицидов сплошного действия на заросших участках)</t>
  </si>
  <si>
    <t>Итого расходов по утвержденным муниципальным программам на 2016 год :</t>
  </si>
  <si>
    <t>Утверждено  на 2016 год, (тыс.руб.)</t>
  </si>
  <si>
    <t>62.9.1567</t>
  </si>
  <si>
    <t>62.9.1649</t>
  </si>
  <si>
    <t>8</t>
  </si>
  <si>
    <t>Развитие части территории Войсковицкого сельского поселения Гатчинского муниципального района на 2015 год</t>
  </si>
  <si>
    <t>16.10.2015</t>
  </si>
  <si>
    <t>226</t>
  </si>
  <si>
    <t>19.10.2015</t>
  </si>
  <si>
    <t>232</t>
  </si>
  <si>
    <t>Муниципальная целевая программа</t>
  </si>
  <si>
    <t>22.10.2015</t>
  </si>
  <si>
    <t>242</t>
  </si>
  <si>
    <t>71.1.03.15160</t>
  </si>
  <si>
    <t>71.1.03.15170</t>
  </si>
  <si>
    <t>71.1.03.15180</t>
  </si>
  <si>
    <t>71.1.1533</t>
  </si>
  <si>
    <t>71.1.03.15330</t>
  </si>
  <si>
    <t>71.1.1551</t>
  </si>
  <si>
    <t>71.1.03.15510</t>
  </si>
  <si>
    <t>71.1.1552</t>
  </si>
  <si>
    <t>71.1.03.15520</t>
  </si>
  <si>
    <t>71.2.03.15090</t>
  </si>
  <si>
    <t>71.2.03.15100</t>
  </si>
  <si>
    <t>71.2.03.15120</t>
  </si>
  <si>
    <t>71.2.03.15690</t>
  </si>
  <si>
    <t>71.3.03.15200</t>
  </si>
  <si>
    <t>71.3.03.15210</t>
  </si>
  <si>
    <t>71.3.03.15220</t>
  </si>
  <si>
    <t>71.3.03.15380</t>
  </si>
  <si>
    <t>71.3.03.15390</t>
  </si>
  <si>
    <t>71.3.03.15400</t>
  </si>
  <si>
    <t>71.3.03.15410</t>
  </si>
  <si>
    <t>71.3.03.15420</t>
  </si>
  <si>
    <t>71.3.03.15530</t>
  </si>
  <si>
    <t>71.3.03.70140</t>
  </si>
  <si>
    <t>71.3.03.15540</t>
  </si>
  <si>
    <t>71.4.03.12500</t>
  </si>
  <si>
    <t>71.4.03.12600</t>
  </si>
  <si>
    <t>71.4.03.15630</t>
  </si>
  <si>
    <t>71.4.03.70670</t>
  </si>
  <si>
    <t>71.4.03.S.1564</t>
  </si>
  <si>
    <t>71.4.03.70360</t>
  </si>
  <si>
    <t>71.5.03.12800</t>
  </si>
  <si>
    <t>71.5.03.15230</t>
  </si>
  <si>
    <t>71.5.03.15340</t>
  </si>
  <si>
    <t>71.5.03.15660</t>
  </si>
  <si>
    <t>71.5.03.15680</t>
  </si>
  <si>
    <t>Ведомственные целевые программы</t>
  </si>
  <si>
    <t>79.3.03.00000</t>
  </si>
  <si>
    <t>79.4.03.00000</t>
  </si>
  <si>
    <t>79.5.03.00000</t>
  </si>
  <si>
    <t>79.6.03.00000</t>
  </si>
  <si>
    <t>79.2.03.00000</t>
  </si>
  <si>
    <t>79.1.03.7.0000</t>
  </si>
  <si>
    <t>79.1.03.S.0000</t>
  </si>
  <si>
    <t>Содействие развитию иных форм местного самоуправления на части территории населенных пунктов,  являющихся административным центром поселения</t>
  </si>
  <si>
    <t>79.1.03.0.0000</t>
  </si>
  <si>
    <t>30</t>
  </si>
  <si>
    <t>Капитальный ремонт и ремонт автомобильных дорог общего пользования местного значения (обл.бюдж.)</t>
  </si>
  <si>
    <t>Капитальный ремонт и ремонт автомобильных дорог общего пользования местного значения (мест.бюд)</t>
  </si>
  <si>
    <t>632,3</t>
  </si>
  <si>
    <t>-0,004</t>
  </si>
  <si>
    <t xml:space="preserve">Капитальный ремонт и ремонт автомобильных дорог общего пользования местного значения </t>
  </si>
  <si>
    <t>300</t>
  </si>
  <si>
    <t>3.13.</t>
  </si>
  <si>
    <t>71.3.03.15600</t>
  </si>
  <si>
    <t>Бюджетные инвестиции в объекты капитального строительства государственной (муниципальной) собственности</t>
  </si>
  <si>
    <t>71.5.03.16390</t>
  </si>
  <si>
    <t>Содействие развитию иных форм местного самоуправления на части территории населенных пунктов,  являющихся административным центром поселения ( 42-ОЗ) (мест.бюдж)</t>
  </si>
  <si>
    <t>71.3.03.S0140</t>
  </si>
  <si>
    <t xml:space="preserve">КЦСР </t>
  </si>
  <si>
    <t>2.5.</t>
  </si>
  <si>
    <t>(МБ)Прочие мероприятия по благоустройству территории поселения (обустройство детской площадки)</t>
  </si>
  <si>
    <t>(ОБ)Прочие мероприятия по благоустройству территории поселения  (обустройство детской площадки)</t>
  </si>
  <si>
    <t>71.3.03.75440</t>
  </si>
  <si>
    <t>71.3.03.S5430</t>
  </si>
  <si>
    <t>71.3.03.S4310</t>
  </si>
  <si>
    <t>Содействие развитию иных форм местного самоуправления на части территории населенных пунктов,  являющихся административным центром поселения ( 42-ОЗ) (Обл.бюдж)</t>
  </si>
  <si>
    <t>71.3.03.7.4390</t>
  </si>
  <si>
    <t>71.3.03.S.4390</t>
  </si>
  <si>
    <t>3.14.</t>
  </si>
  <si>
    <t>4.4.</t>
  </si>
  <si>
    <t>-150</t>
  </si>
  <si>
    <t>-3574,92636</t>
  </si>
  <si>
    <t>(МБ)Содействие развитию иных форм местного самоуправления на части территории населенных пунктов,  являющихся административным центром поселения (95-ОЗ) старосты</t>
  </si>
  <si>
    <t>71.3.03.S0880</t>
  </si>
  <si>
    <t>3.15.</t>
  </si>
  <si>
    <t>3.16.</t>
  </si>
  <si>
    <t>71.2.03.S0880</t>
  </si>
  <si>
    <t>Мероприятия по отлову безнадзорных животных на территории Войсковицкого сельского поселения</t>
  </si>
  <si>
    <t>71.3.03.15550</t>
  </si>
  <si>
    <t>3.17.</t>
  </si>
  <si>
    <t>от 27.04.2016г. №18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</si>
</sst>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#,##0.00&quot;р.&quot;"/>
    <numFmt numFmtId="187" formatCode="0.000"/>
    <numFmt numFmtId="188" formatCode="0.00000"/>
    <numFmt numFmtId="189" formatCode="0.0000"/>
    <numFmt numFmtId="190" formatCode="0.000000"/>
    <numFmt numFmtId="191" formatCode="0.0000000"/>
    <numFmt numFmtId="192" formatCode="0.00000000"/>
    <numFmt numFmtId="193" formatCode="0.000000000"/>
  </numFmts>
  <fonts count="4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3499799966812134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9" fontId="1" fillId="33" borderId="0" xfId="0" applyNumberFormat="1" applyFont="1" applyFill="1" applyAlignment="1">
      <alignment vertical="center" wrapText="1"/>
    </xf>
    <xf numFmtId="49" fontId="2" fillId="33" borderId="0" xfId="0" applyNumberFormat="1" applyFont="1" applyFill="1" applyAlignment="1">
      <alignment horizontal="left" vertical="center" wrapText="1"/>
    </xf>
    <xf numFmtId="184" fontId="2" fillId="33" borderId="0" xfId="0" applyNumberFormat="1" applyFont="1" applyFill="1" applyAlignment="1" applyProtection="1">
      <alignment horizontal="center" vertical="center" wrapText="1"/>
      <protection locked="0"/>
    </xf>
    <xf numFmtId="0" fontId="5" fillId="33" borderId="10" xfId="54" applyFont="1" applyFill="1" applyBorder="1" applyAlignment="1">
      <alignment horizontal="center" vertical="center"/>
      <protection/>
    </xf>
    <xf numFmtId="0" fontId="5" fillId="33" borderId="10" xfId="54" applyFont="1" applyFill="1" applyBorder="1" applyAlignment="1">
      <alignment vertical="center" wrapText="1"/>
      <protection/>
    </xf>
    <xf numFmtId="49" fontId="5" fillId="33" borderId="10" xfId="54" applyNumberFormat="1" applyFont="1" applyFill="1" applyBorder="1" applyAlignment="1">
      <alignment horizontal="center" vertical="center" wrapText="1"/>
      <protection/>
    </xf>
    <xf numFmtId="0" fontId="5" fillId="33" borderId="10" xfId="54" applyFont="1" applyFill="1" applyBorder="1" applyAlignment="1">
      <alignment horizontal="center" vertical="center" wrapText="1"/>
      <protection/>
    </xf>
    <xf numFmtId="0" fontId="1" fillId="33" borderId="10" xfId="54" applyFont="1" applyFill="1" applyBorder="1" applyAlignment="1">
      <alignment horizontal="center" vertical="center"/>
      <protection/>
    </xf>
    <xf numFmtId="0" fontId="1" fillId="33" borderId="10" xfId="54" applyFont="1" applyFill="1" applyBorder="1" applyAlignment="1">
      <alignment vertical="center" wrapText="1"/>
      <protection/>
    </xf>
    <xf numFmtId="49" fontId="1" fillId="33" borderId="10" xfId="54" applyNumberFormat="1" applyFont="1" applyFill="1" applyBorder="1" applyAlignment="1">
      <alignment horizontal="center" vertical="center" wrapText="1"/>
      <protection/>
    </xf>
    <xf numFmtId="0" fontId="1" fillId="33" borderId="10" xfId="54" applyFont="1" applyFill="1" applyBorder="1" applyAlignment="1">
      <alignment horizontal="center" vertical="center" wrapText="1"/>
      <protection/>
    </xf>
    <xf numFmtId="0" fontId="1" fillId="33" borderId="10" xfId="54" applyNumberFormat="1" applyFont="1" applyFill="1" applyBorder="1" applyAlignment="1">
      <alignment vertical="center" wrapText="1"/>
      <protection/>
    </xf>
    <xf numFmtId="0" fontId="5" fillId="33" borderId="0" xfId="0" applyFont="1" applyFill="1" applyAlignment="1">
      <alignment horizontal="center" wrapText="1"/>
    </xf>
    <xf numFmtId="49" fontId="1" fillId="33" borderId="10" xfId="0" applyNumberFormat="1" applyFont="1" applyFill="1" applyBorder="1" applyAlignment="1">
      <alignment vertical="center" wrapText="1"/>
    </xf>
    <xf numFmtId="18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0" xfId="0" applyNumberFormat="1" applyFont="1" applyFill="1" applyAlignment="1" applyProtection="1">
      <alignment vertical="center" wrapText="1"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1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 applyProtection="1">
      <alignment horizontal="left" vertical="center" wrapText="1"/>
      <protection locked="0"/>
    </xf>
    <xf numFmtId="0" fontId="1" fillId="33" borderId="12" xfId="54" applyFont="1" applyFill="1" applyBorder="1" applyAlignment="1">
      <alignment horizontal="center" vertical="center" wrapText="1"/>
      <protection/>
    </xf>
    <xf numFmtId="2" fontId="5" fillId="33" borderId="10" xfId="54" applyNumberFormat="1" applyFont="1" applyFill="1" applyBorder="1" applyAlignment="1">
      <alignment horizontal="right" vertical="center" wrapText="1"/>
      <protection/>
    </xf>
    <xf numFmtId="2" fontId="2" fillId="33" borderId="0" xfId="0" applyNumberFormat="1" applyFont="1" applyFill="1" applyAlignment="1" applyProtection="1">
      <alignment vertical="center" wrapText="1"/>
      <protection locked="0"/>
    </xf>
    <xf numFmtId="2" fontId="1" fillId="33" borderId="10" xfId="54" applyNumberFormat="1" applyFont="1" applyFill="1" applyBorder="1" applyAlignment="1">
      <alignment horizontal="right" vertical="center" wrapText="1"/>
      <protection/>
    </xf>
    <xf numFmtId="2" fontId="1" fillId="33" borderId="10" xfId="54" applyNumberFormat="1" applyFont="1" applyFill="1" applyBorder="1" applyAlignment="1">
      <alignment vertical="center" wrapText="1"/>
      <protection/>
    </xf>
    <xf numFmtId="2" fontId="8" fillId="33" borderId="10" xfId="54" applyNumberFormat="1" applyFont="1" applyFill="1" applyBorder="1" applyAlignment="1">
      <alignment horizontal="right" vertical="center" wrapText="1"/>
      <protection/>
    </xf>
    <xf numFmtId="2" fontId="5" fillId="33" borderId="10" xfId="54" applyNumberFormat="1" applyFont="1" applyFill="1" applyBorder="1" applyAlignment="1">
      <alignment vertical="center" wrapText="1"/>
      <protection/>
    </xf>
    <xf numFmtId="2" fontId="1" fillId="0" borderId="10" xfId="54" applyNumberFormat="1" applyFont="1" applyFill="1" applyBorder="1" applyAlignment="1">
      <alignment horizontal="right" vertical="center" wrapText="1"/>
      <protection/>
    </xf>
    <xf numFmtId="0" fontId="1" fillId="0" borderId="10" xfId="54" applyFont="1" applyFill="1" applyBorder="1" applyAlignment="1">
      <alignment horizontal="center" vertical="center"/>
      <protection/>
    </xf>
    <xf numFmtId="0" fontId="1" fillId="0" borderId="10" xfId="54" applyFont="1" applyFill="1" applyBorder="1" applyAlignment="1">
      <alignment vertical="center" wrapText="1"/>
      <protection/>
    </xf>
    <xf numFmtId="49" fontId="1" fillId="0" borderId="10" xfId="54" applyNumberFormat="1" applyFont="1" applyFill="1" applyBorder="1" applyAlignment="1">
      <alignment horizontal="center" vertical="center" wrapText="1"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49" fontId="1" fillId="33" borderId="11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2" fontId="2" fillId="33" borderId="0" xfId="0" applyNumberFormat="1" applyFont="1" applyFill="1" applyAlignment="1" applyProtection="1">
      <alignment horizontal="right" vertical="center"/>
      <protection locked="0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6" fillId="33" borderId="0" xfId="0" applyNumberFormat="1" applyFont="1" applyFill="1" applyAlignment="1">
      <alignment horizontal="center" vertical="center" wrapText="1"/>
    </xf>
    <xf numFmtId="49" fontId="6" fillId="33" borderId="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vertical="center" wrapText="1"/>
    </xf>
    <xf numFmtId="49" fontId="2" fillId="33" borderId="0" xfId="0" applyNumberFormat="1" applyFont="1" applyFill="1" applyAlignment="1">
      <alignment horizontal="center" vertical="center" wrapText="1"/>
    </xf>
    <xf numFmtId="188" fontId="5" fillId="33" borderId="10" xfId="0" applyNumberFormat="1" applyFont="1" applyFill="1" applyBorder="1" applyAlignment="1" applyProtection="1">
      <alignment vertical="center" wrapText="1"/>
      <protection locked="0"/>
    </xf>
    <xf numFmtId="188" fontId="1" fillId="0" borderId="10" xfId="54" applyNumberFormat="1" applyFont="1" applyFill="1" applyBorder="1" applyAlignment="1">
      <alignment horizontal="right" vertical="center" wrapText="1"/>
      <protection/>
    </xf>
    <xf numFmtId="187" fontId="1" fillId="0" borderId="10" xfId="54" applyNumberFormat="1" applyFont="1" applyFill="1" applyBorder="1" applyAlignment="1">
      <alignment horizontal="right" vertical="center" wrapText="1"/>
      <protection/>
    </xf>
    <xf numFmtId="190" fontId="5" fillId="33" borderId="10" xfId="54" applyNumberFormat="1" applyFont="1" applyFill="1" applyBorder="1" applyAlignment="1">
      <alignment horizontal="right" vertical="center" wrapText="1"/>
      <protection/>
    </xf>
    <xf numFmtId="190" fontId="5" fillId="33" borderId="10" xfId="62" applyNumberFormat="1" applyFont="1" applyFill="1" applyBorder="1" applyAlignment="1" applyProtection="1">
      <alignment horizontal="right" vertical="center" wrapText="1"/>
      <protection locked="0"/>
    </xf>
    <xf numFmtId="2" fontId="46" fillId="33" borderId="0" xfId="0" applyNumberFormat="1" applyFont="1" applyFill="1" applyAlignment="1" applyProtection="1">
      <alignment vertical="center" wrapText="1"/>
      <protection locked="0"/>
    </xf>
    <xf numFmtId="2" fontId="46" fillId="33" borderId="0" xfId="0" applyNumberFormat="1" applyFont="1" applyFill="1" applyAlignment="1" applyProtection="1">
      <alignment horizontal="right" vertical="center"/>
      <protection locked="0"/>
    </xf>
    <xf numFmtId="49" fontId="46" fillId="33" borderId="0" xfId="0" applyNumberFormat="1" applyFont="1" applyFill="1" applyAlignment="1" applyProtection="1">
      <alignment vertical="center" wrapText="1"/>
      <protection locked="0"/>
    </xf>
    <xf numFmtId="2" fontId="46" fillId="33" borderId="0" xfId="0" applyNumberFormat="1" applyFont="1" applyFill="1" applyAlignment="1" applyProtection="1">
      <alignment horizontal="right" vertical="center" wrapText="1"/>
      <protection locked="0"/>
    </xf>
    <xf numFmtId="188" fontId="46" fillId="33" borderId="0" xfId="0" applyNumberFormat="1" applyFont="1" applyFill="1" applyAlignment="1" applyProtection="1">
      <alignment horizontal="right" vertical="center"/>
      <protection locked="0"/>
    </xf>
    <xf numFmtId="2" fontId="46" fillId="0" borderId="0" xfId="0" applyNumberFormat="1" applyFont="1" applyFill="1" applyAlignment="1" applyProtection="1">
      <alignment horizontal="right" vertical="center" wrapText="1"/>
      <protection locked="0"/>
    </xf>
    <xf numFmtId="184" fontId="46" fillId="0" borderId="0" xfId="0" applyNumberFormat="1" applyFont="1" applyFill="1" applyAlignment="1" applyProtection="1">
      <alignment horizontal="right" vertical="center"/>
      <protection locked="0"/>
    </xf>
    <xf numFmtId="49" fontId="46" fillId="34" borderId="0" xfId="0" applyNumberFormat="1" applyFont="1" applyFill="1" applyAlignment="1" applyProtection="1">
      <alignment vertical="center" wrapText="1"/>
      <protection locked="0"/>
    </xf>
    <xf numFmtId="2" fontId="46" fillId="34" borderId="0" xfId="0" applyNumberFormat="1" applyFont="1" applyFill="1" applyAlignment="1" applyProtection="1">
      <alignment vertical="center" wrapText="1"/>
      <protection locked="0"/>
    </xf>
    <xf numFmtId="2" fontId="46" fillId="33" borderId="0" xfId="0" applyNumberFormat="1" applyFont="1" applyFill="1" applyAlignment="1">
      <alignment vertical="center"/>
    </xf>
    <xf numFmtId="187" fontId="46" fillId="33" borderId="0" xfId="0" applyNumberFormat="1" applyFont="1" applyFill="1" applyAlignment="1" applyProtection="1">
      <alignment horizontal="right" vertical="center"/>
      <protection locked="0"/>
    </xf>
    <xf numFmtId="2" fontId="46" fillId="34" borderId="0" xfId="0" applyNumberFormat="1" applyFont="1" applyFill="1" applyAlignment="1">
      <alignment vertical="center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0" fontId="5" fillId="33" borderId="12" xfId="54" applyFont="1" applyFill="1" applyBorder="1" applyAlignment="1">
      <alignment horizontal="center" vertical="center"/>
      <protection/>
    </xf>
    <xf numFmtId="0" fontId="5" fillId="33" borderId="13" xfId="54" applyFont="1" applyFill="1" applyBorder="1" applyAlignment="1">
      <alignment horizontal="center" vertical="center"/>
      <protection/>
    </xf>
    <xf numFmtId="49" fontId="5" fillId="33" borderId="10" xfId="0" applyNumberFormat="1" applyFont="1" applyFill="1" applyBorder="1" applyAlignment="1">
      <alignment horizontal="left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49" fontId="5" fillId="33" borderId="16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49" fontId="6" fillId="33" borderId="0" xfId="0" applyNumberFormat="1" applyFont="1" applyFill="1" applyAlignment="1">
      <alignment horizontal="center" vertical="center" wrapText="1"/>
    </xf>
    <xf numFmtId="49" fontId="6" fillId="33" borderId="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1" fillId="33" borderId="12" xfId="54" applyFont="1" applyFill="1" applyBorder="1" applyAlignment="1">
      <alignment horizontal="center" vertical="center"/>
      <protection/>
    </xf>
    <xf numFmtId="0" fontId="1" fillId="33" borderId="13" xfId="54" applyFont="1" applyFill="1" applyBorder="1" applyAlignment="1">
      <alignment horizontal="center" vertical="center"/>
      <protection/>
    </xf>
    <xf numFmtId="184" fontId="4" fillId="33" borderId="0" xfId="0" applyNumberFormat="1" applyFont="1" applyFill="1" applyAlignment="1">
      <alignment horizontal="right"/>
    </xf>
    <xf numFmtId="49" fontId="2" fillId="33" borderId="0" xfId="0" applyNumberFormat="1" applyFont="1" applyFill="1" applyAlignment="1">
      <alignment vertical="center" wrapText="1"/>
    </xf>
    <xf numFmtId="49" fontId="2" fillId="33" borderId="0" xfId="0" applyNumberFormat="1" applyFont="1" applyFill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view="pageBreakPreview" zoomScale="80" zoomScaleNormal="70" zoomScaleSheetLayoutView="80" zoomScalePageLayoutView="0" workbookViewId="0" topLeftCell="D1">
      <selection activeCell="J11" sqref="J11"/>
    </sheetView>
  </sheetViews>
  <sheetFormatPr defaultColWidth="9.00390625" defaultRowHeight="12.75" outlineLevelRow="1"/>
  <cols>
    <col min="1" max="1" width="5.875" style="16" customWidth="1"/>
    <col min="2" max="2" width="40.375" style="16" customWidth="1"/>
    <col min="3" max="3" width="41.875" style="16" customWidth="1"/>
    <col min="4" max="5" width="12.625" style="19" customWidth="1"/>
    <col min="6" max="6" width="10.00390625" style="16" customWidth="1"/>
    <col min="7" max="7" width="49.25390625" style="16" customWidth="1"/>
    <col min="8" max="8" width="13.00390625" style="16" customWidth="1"/>
    <col min="9" max="9" width="13.875" style="3" hidden="1" customWidth="1"/>
    <col min="10" max="10" width="17.625" style="3" customWidth="1"/>
    <col min="11" max="11" width="18.625" style="16" bestFit="1" customWidth="1"/>
    <col min="12" max="12" width="11.25390625" style="16" hidden="1" customWidth="1"/>
    <col min="13" max="13" width="12.00390625" style="34" hidden="1" customWidth="1"/>
    <col min="14" max="15" width="0" style="16" hidden="1" customWidth="1"/>
    <col min="16" max="16384" width="9.125" style="16" customWidth="1"/>
  </cols>
  <sheetData>
    <row r="1" spans="1:11" ht="15.75">
      <c r="A1" s="1"/>
      <c r="B1" s="1"/>
      <c r="C1" s="1"/>
      <c r="D1" s="2"/>
      <c r="E1" s="2"/>
      <c r="F1" s="43"/>
      <c r="G1" s="79" t="s">
        <v>111</v>
      </c>
      <c r="H1" s="79"/>
      <c r="I1" s="79"/>
      <c r="J1" s="79"/>
      <c r="K1" s="79"/>
    </row>
    <row r="2" spans="1:11" ht="15.75">
      <c r="A2" s="1"/>
      <c r="B2" s="1"/>
      <c r="C2" s="1"/>
      <c r="D2" s="2"/>
      <c r="E2" s="2"/>
      <c r="F2" s="43"/>
      <c r="G2" s="79" t="s">
        <v>112</v>
      </c>
      <c r="H2" s="79"/>
      <c r="I2" s="79"/>
      <c r="J2" s="79"/>
      <c r="K2" s="79"/>
    </row>
    <row r="3" spans="1:11" ht="15">
      <c r="A3" s="80"/>
      <c r="B3" s="80"/>
      <c r="C3" s="80"/>
      <c r="D3" s="80"/>
      <c r="E3" s="43"/>
      <c r="F3" s="43"/>
      <c r="G3" s="79" t="s">
        <v>113</v>
      </c>
      <c r="H3" s="79"/>
      <c r="I3" s="79"/>
      <c r="J3" s="79"/>
      <c r="K3" s="79"/>
    </row>
    <row r="4" spans="1:11" ht="15">
      <c r="A4" s="43"/>
      <c r="B4" s="43"/>
      <c r="C4" s="43"/>
      <c r="D4" s="2"/>
      <c r="E4" s="2"/>
      <c r="F4" s="43"/>
      <c r="G4" s="79" t="s">
        <v>267</v>
      </c>
      <c r="H4" s="79"/>
      <c r="I4" s="79"/>
      <c r="J4" s="79"/>
      <c r="K4" s="79"/>
    </row>
    <row r="5" spans="1:10" ht="76.5" customHeight="1" hidden="1">
      <c r="A5" s="81"/>
      <c r="B5" s="81"/>
      <c r="C5" s="81"/>
      <c r="D5" s="81"/>
      <c r="E5" s="81"/>
      <c r="F5" s="81"/>
      <c r="G5" s="81"/>
      <c r="H5" s="81"/>
      <c r="I5" s="81"/>
      <c r="J5" s="44"/>
    </row>
    <row r="6" spans="1:10" ht="12.75" customHeight="1">
      <c r="A6" s="72" t="s">
        <v>155</v>
      </c>
      <c r="B6" s="72"/>
      <c r="C6" s="72"/>
      <c r="D6" s="72"/>
      <c r="E6" s="72"/>
      <c r="F6" s="72"/>
      <c r="G6" s="72"/>
      <c r="H6" s="72"/>
      <c r="I6" s="72"/>
      <c r="J6" s="38"/>
    </row>
    <row r="7" spans="1:10" ht="19.5">
      <c r="A7" s="72"/>
      <c r="B7" s="72"/>
      <c r="C7" s="72"/>
      <c r="D7" s="72"/>
      <c r="E7" s="72"/>
      <c r="F7" s="72"/>
      <c r="G7" s="72"/>
      <c r="H7" s="72"/>
      <c r="I7" s="72"/>
      <c r="J7" s="38"/>
    </row>
    <row r="8" spans="1:10" ht="19.5">
      <c r="A8" s="73"/>
      <c r="B8" s="73"/>
      <c r="C8" s="73"/>
      <c r="D8" s="73"/>
      <c r="E8" s="73"/>
      <c r="F8" s="73"/>
      <c r="G8" s="73"/>
      <c r="H8" s="73"/>
      <c r="I8" s="73"/>
      <c r="J8" s="39"/>
    </row>
    <row r="9" spans="1:11" ht="52.5" customHeight="1">
      <c r="A9" s="14" t="s">
        <v>0</v>
      </c>
      <c r="B9" s="40" t="s">
        <v>149</v>
      </c>
      <c r="C9" s="40" t="s">
        <v>150</v>
      </c>
      <c r="D9" s="40" t="s">
        <v>151</v>
      </c>
      <c r="E9" s="40" t="s">
        <v>152</v>
      </c>
      <c r="F9" s="74" t="s">
        <v>153</v>
      </c>
      <c r="G9" s="74"/>
      <c r="H9" s="40" t="s">
        <v>154</v>
      </c>
      <c r="I9" s="40" t="s">
        <v>52</v>
      </c>
      <c r="J9" s="40" t="s">
        <v>245</v>
      </c>
      <c r="K9" s="15" t="s">
        <v>175</v>
      </c>
    </row>
    <row r="10" spans="1:16" ht="26.25" customHeight="1">
      <c r="A10" s="67" t="s">
        <v>184</v>
      </c>
      <c r="B10" s="68"/>
      <c r="C10" s="68"/>
      <c r="D10" s="68"/>
      <c r="E10" s="68"/>
      <c r="F10" s="68"/>
      <c r="G10" s="68"/>
      <c r="H10" s="68"/>
      <c r="I10" s="68"/>
      <c r="J10" s="69"/>
      <c r="K10" s="17">
        <f>K11+K18+K24+K45+K55</f>
        <v>30625.77042</v>
      </c>
      <c r="L10" s="50">
        <f>K11+K18+K24+K45+K55</f>
        <v>30625.77042</v>
      </c>
      <c r="M10" s="51"/>
      <c r="N10" s="52"/>
      <c r="O10" s="52"/>
      <c r="P10" s="52"/>
    </row>
    <row r="11" spans="1:16" ht="68.25" customHeight="1">
      <c r="A11" s="75" t="s">
        <v>1</v>
      </c>
      <c r="B11" s="74" t="s">
        <v>114</v>
      </c>
      <c r="C11" s="62" t="s">
        <v>160</v>
      </c>
      <c r="D11" s="62" t="s">
        <v>185</v>
      </c>
      <c r="E11" s="62" t="s">
        <v>186</v>
      </c>
      <c r="F11" s="4">
        <v>1</v>
      </c>
      <c r="G11" s="5" t="s">
        <v>156</v>
      </c>
      <c r="H11" s="6"/>
      <c r="I11" s="7" t="s">
        <v>53</v>
      </c>
      <c r="J11" s="7" t="s">
        <v>53</v>
      </c>
      <c r="K11" s="21">
        <f>K12+K13+K14</f>
        <v>910</v>
      </c>
      <c r="L11" s="50"/>
      <c r="M11" s="51"/>
      <c r="N11" s="52"/>
      <c r="O11" s="52"/>
      <c r="P11" s="52"/>
    </row>
    <row r="12" spans="1:16" ht="38.25" customHeight="1">
      <c r="A12" s="75"/>
      <c r="B12" s="74"/>
      <c r="C12" s="76"/>
      <c r="D12" s="76"/>
      <c r="E12" s="76"/>
      <c r="F12" s="8" t="s">
        <v>2</v>
      </c>
      <c r="G12" s="9" t="s">
        <v>3</v>
      </c>
      <c r="H12" s="10" t="s">
        <v>87</v>
      </c>
      <c r="I12" s="11" t="s">
        <v>54</v>
      </c>
      <c r="J12" s="11" t="s">
        <v>187</v>
      </c>
      <c r="K12" s="23">
        <v>300</v>
      </c>
      <c r="L12" s="50"/>
      <c r="M12" s="51"/>
      <c r="N12" s="52"/>
      <c r="O12" s="52"/>
      <c r="P12" s="52"/>
    </row>
    <row r="13" spans="1:16" ht="61.5" customHeight="1">
      <c r="A13" s="75"/>
      <c r="B13" s="74"/>
      <c r="C13" s="76"/>
      <c r="D13" s="76"/>
      <c r="E13" s="76"/>
      <c r="F13" s="8" t="s">
        <v>4</v>
      </c>
      <c r="G13" s="9" t="s">
        <v>5</v>
      </c>
      <c r="H13" s="10" t="s">
        <v>87</v>
      </c>
      <c r="I13" s="11" t="s">
        <v>55</v>
      </c>
      <c r="J13" s="11" t="s">
        <v>188</v>
      </c>
      <c r="K13" s="23">
        <v>50</v>
      </c>
      <c r="L13" s="50"/>
      <c r="M13" s="51"/>
      <c r="N13" s="52"/>
      <c r="O13" s="52"/>
      <c r="P13" s="52"/>
    </row>
    <row r="14" spans="1:16" ht="50.25" customHeight="1">
      <c r="A14" s="75"/>
      <c r="B14" s="74"/>
      <c r="C14" s="76"/>
      <c r="D14" s="76"/>
      <c r="E14" s="76"/>
      <c r="F14" s="8" t="s">
        <v>6</v>
      </c>
      <c r="G14" s="9" t="s">
        <v>7</v>
      </c>
      <c r="H14" s="10" t="s">
        <v>88</v>
      </c>
      <c r="I14" s="11" t="s">
        <v>56</v>
      </c>
      <c r="J14" s="11" t="s">
        <v>189</v>
      </c>
      <c r="K14" s="23">
        <v>560</v>
      </c>
      <c r="L14" s="53" t="s">
        <v>238</v>
      </c>
      <c r="M14" s="51"/>
      <c r="N14" s="52"/>
      <c r="O14" s="52"/>
      <c r="P14" s="52"/>
    </row>
    <row r="15" spans="1:16" ht="51.75" customHeight="1" hidden="1" outlineLevel="1">
      <c r="A15" s="75"/>
      <c r="B15" s="74"/>
      <c r="C15" s="76"/>
      <c r="D15" s="76"/>
      <c r="E15" s="76"/>
      <c r="F15" s="8" t="s">
        <v>8</v>
      </c>
      <c r="G15" s="9" t="s">
        <v>9</v>
      </c>
      <c r="H15" s="10" t="s">
        <v>102</v>
      </c>
      <c r="I15" s="11" t="s">
        <v>190</v>
      </c>
      <c r="J15" s="11" t="s">
        <v>191</v>
      </c>
      <c r="K15" s="23"/>
      <c r="L15" s="50"/>
      <c r="M15" s="51"/>
      <c r="N15" s="52"/>
      <c r="O15" s="52"/>
      <c r="P15" s="52"/>
    </row>
    <row r="16" spans="1:16" ht="44.25" customHeight="1" hidden="1" outlineLevel="1">
      <c r="A16" s="75"/>
      <c r="B16" s="74"/>
      <c r="C16" s="76"/>
      <c r="D16" s="76"/>
      <c r="E16" s="76"/>
      <c r="F16" s="8" t="s">
        <v>10</v>
      </c>
      <c r="G16" s="9" t="s">
        <v>11</v>
      </c>
      <c r="H16" s="10" t="s">
        <v>102</v>
      </c>
      <c r="I16" s="11" t="s">
        <v>192</v>
      </c>
      <c r="J16" s="11" t="s">
        <v>193</v>
      </c>
      <c r="K16" s="24">
        <v>0</v>
      </c>
      <c r="L16" s="50"/>
      <c r="M16" s="51"/>
      <c r="N16" s="52"/>
      <c r="O16" s="52"/>
      <c r="P16" s="52"/>
    </row>
    <row r="17" spans="1:16" ht="44.25" customHeight="1" hidden="1" outlineLevel="1">
      <c r="A17" s="75"/>
      <c r="B17" s="74"/>
      <c r="C17" s="76"/>
      <c r="D17" s="76"/>
      <c r="E17" s="76"/>
      <c r="F17" s="8" t="s">
        <v>115</v>
      </c>
      <c r="G17" s="9" t="s">
        <v>116</v>
      </c>
      <c r="H17" s="10" t="s">
        <v>117</v>
      </c>
      <c r="I17" s="11" t="s">
        <v>194</v>
      </c>
      <c r="J17" s="11" t="s">
        <v>195</v>
      </c>
      <c r="K17" s="24">
        <v>0</v>
      </c>
      <c r="L17" s="50"/>
      <c r="M17" s="51"/>
      <c r="N17" s="52"/>
      <c r="O17" s="52"/>
      <c r="P17" s="52"/>
    </row>
    <row r="18" spans="1:16" ht="60" customHeight="1" collapsed="1">
      <c r="A18" s="75"/>
      <c r="B18" s="74"/>
      <c r="C18" s="76"/>
      <c r="D18" s="76"/>
      <c r="E18" s="76"/>
      <c r="F18" s="4">
        <v>2</v>
      </c>
      <c r="G18" s="5" t="s">
        <v>157</v>
      </c>
      <c r="H18" s="6"/>
      <c r="I18" s="7" t="s">
        <v>57</v>
      </c>
      <c r="J18" s="7" t="s">
        <v>57</v>
      </c>
      <c r="K18" s="21">
        <f>K19+K20+K21+K23+K22</f>
        <v>602</v>
      </c>
      <c r="L18" s="50"/>
      <c r="M18" s="51"/>
      <c r="N18" s="52"/>
      <c r="O18" s="52"/>
      <c r="P18" s="52"/>
    </row>
    <row r="19" spans="1:16" ht="38.25" customHeight="1">
      <c r="A19" s="75"/>
      <c r="B19" s="74"/>
      <c r="C19" s="76"/>
      <c r="D19" s="76"/>
      <c r="E19" s="76"/>
      <c r="F19" s="8" t="s">
        <v>12</v>
      </c>
      <c r="G19" s="9" t="s">
        <v>13</v>
      </c>
      <c r="H19" s="10" t="s">
        <v>89</v>
      </c>
      <c r="I19" s="11" t="s">
        <v>58</v>
      </c>
      <c r="J19" s="11" t="s">
        <v>196</v>
      </c>
      <c r="K19" s="23">
        <v>50</v>
      </c>
      <c r="L19" s="50"/>
      <c r="M19" s="51"/>
      <c r="N19" s="52"/>
      <c r="O19" s="52"/>
      <c r="P19" s="52"/>
    </row>
    <row r="20" spans="1:16" ht="58.5" customHeight="1">
      <c r="A20" s="75"/>
      <c r="B20" s="74"/>
      <c r="C20" s="76"/>
      <c r="D20" s="76"/>
      <c r="E20" s="76"/>
      <c r="F20" s="8" t="s">
        <v>14</v>
      </c>
      <c r="G20" s="9" t="s">
        <v>15</v>
      </c>
      <c r="H20" s="10" t="s">
        <v>89</v>
      </c>
      <c r="I20" s="11" t="s">
        <v>59</v>
      </c>
      <c r="J20" s="11" t="s">
        <v>197</v>
      </c>
      <c r="K20" s="23">
        <v>50</v>
      </c>
      <c r="L20" s="50"/>
      <c r="M20" s="51"/>
      <c r="N20" s="52"/>
      <c r="O20" s="52"/>
      <c r="P20" s="52"/>
    </row>
    <row r="21" spans="1:16" ht="49.5" customHeight="1">
      <c r="A21" s="75"/>
      <c r="B21" s="74"/>
      <c r="C21" s="76"/>
      <c r="D21" s="76"/>
      <c r="E21" s="76"/>
      <c r="F21" s="8" t="s">
        <v>16</v>
      </c>
      <c r="G21" s="9" t="s">
        <v>17</v>
      </c>
      <c r="H21" s="10" t="s">
        <v>90</v>
      </c>
      <c r="I21" s="11" t="s">
        <v>60</v>
      </c>
      <c r="J21" s="11" t="s">
        <v>198</v>
      </c>
      <c r="K21" s="23">
        <v>280</v>
      </c>
      <c r="L21" s="50"/>
      <c r="M21" s="51">
        <v>230</v>
      </c>
      <c r="N21" s="52"/>
      <c r="O21" s="52"/>
      <c r="P21" s="52"/>
    </row>
    <row r="22" spans="1:16" ht="66.75" customHeight="1">
      <c r="A22" s="75"/>
      <c r="B22" s="74"/>
      <c r="C22" s="76"/>
      <c r="D22" s="76"/>
      <c r="E22" s="76"/>
      <c r="F22" s="8" t="s">
        <v>18</v>
      </c>
      <c r="G22" s="9" t="s">
        <v>230</v>
      </c>
      <c r="H22" s="10" t="s">
        <v>90</v>
      </c>
      <c r="I22" s="11"/>
      <c r="J22" s="11" t="s">
        <v>263</v>
      </c>
      <c r="K22" s="23">
        <v>212</v>
      </c>
      <c r="L22" s="50"/>
      <c r="M22" s="51">
        <v>212</v>
      </c>
      <c r="N22" s="52"/>
      <c r="O22" s="52"/>
      <c r="P22" s="52"/>
    </row>
    <row r="23" spans="1:16" ht="33" customHeight="1">
      <c r="A23" s="75"/>
      <c r="B23" s="74"/>
      <c r="C23" s="76"/>
      <c r="D23" s="76"/>
      <c r="E23" s="76"/>
      <c r="F23" s="8" t="s">
        <v>246</v>
      </c>
      <c r="G23" s="9" t="s">
        <v>19</v>
      </c>
      <c r="H23" s="10" t="s">
        <v>91</v>
      </c>
      <c r="I23" s="11" t="s">
        <v>61</v>
      </c>
      <c r="J23" s="11" t="s">
        <v>199</v>
      </c>
      <c r="K23" s="23">
        <v>10</v>
      </c>
      <c r="L23" s="50"/>
      <c r="M23" s="54"/>
      <c r="N23" s="52"/>
      <c r="O23" s="52"/>
      <c r="P23" s="52"/>
    </row>
    <row r="24" spans="1:16" ht="104.25" customHeight="1">
      <c r="A24" s="75"/>
      <c r="B24" s="74"/>
      <c r="C24" s="76"/>
      <c r="D24" s="76"/>
      <c r="E24" s="76"/>
      <c r="F24" s="4">
        <v>3</v>
      </c>
      <c r="G24" s="5" t="s">
        <v>158</v>
      </c>
      <c r="H24" s="6"/>
      <c r="I24" s="7" t="s">
        <v>62</v>
      </c>
      <c r="J24" s="7" t="s">
        <v>62</v>
      </c>
      <c r="K24" s="45">
        <f>K25+K26+K27+K28+K29+K30+K31+K34+K35+K36+K37+K38+K39+K40+K41+K42+K43+K44</f>
        <v>14880.28394</v>
      </c>
      <c r="L24" s="50"/>
      <c r="M24" s="54"/>
      <c r="N24" s="52"/>
      <c r="O24" s="52"/>
      <c r="P24" s="52"/>
    </row>
    <row r="25" spans="1:16" ht="57.75" customHeight="1">
      <c r="A25" s="75"/>
      <c r="B25" s="74"/>
      <c r="C25" s="76"/>
      <c r="D25" s="76"/>
      <c r="E25" s="76"/>
      <c r="F25" s="8" t="s">
        <v>20</v>
      </c>
      <c r="G25" s="9" t="s">
        <v>21</v>
      </c>
      <c r="H25" s="10" t="s">
        <v>92</v>
      </c>
      <c r="I25" s="11" t="s">
        <v>63</v>
      </c>
      <c r="J25" s="11" t="s">
        <v>200</v>
      </c>
      <c r="K25" s="27">
        <v>930</v>
      </c>
      <c r="L25" s="50"/>
      <c r="M25" s="54"/>
      <c r="N25" s="52"/>
      <c r="O25" s="52"/>
      <c r="P25" s="52"/>
    </row>
    <row r="26" spans="1:16" ht="30" customHeight="1">
      <c r="A26" s="75"/>
      <c r="B26" s="74"/>
      <c r="C26" s="76"/>
      <c r="D26" s="76"/>
      <c r="E26" s="76"/>
      <c r="F26" s="8" t="s">
        <v>22</v>
      </c>
      <c r="G26" s="9" t="s">
        <v>23</v>
      </c>
      <c r="H26" s="10" t="s">
        <v>92</v>
      </c>
      <c r="I26" s="11" t="s">
        <v>64</v>
      </c>
      <c r="J26" s="11" t="s">
        <v>201</v>
      </c>
      <c r="K26" s="27">
        <v>220</v>
      </c>
      <c r="L26" s="50"/>
      <c r="M26" s="54"/>
      <c r="N26" s="52"/>
      <c r="O26" s="52"/>
      <c r="P26" s="52"/>
    </row>
    <row r="27" spans="1:16" ht="36.75" customHeight="1">
      <c r="A27" s="75"/>
      <c r="B27" s="74"/>
      <c r="C27" s="76"/>
      <c r="D27" s="76"/>
      <c r="E27" s="76"/>
      <c r="F27" s="8" t="s">
        <v>24</v>
      </c>
      <c r="G27" s="9" t="s">
        <v>25</v>
      </c>
      <c r="H27" s="10" t="s">
        <v>93</v>
      </c>
      <c r="I27" s="11" t="s">
        <v>65</v>
      </c>
      <c r="J27" s="11" t="s">
        <v>202</v>
      </c>
      <c r="K27" s="27">
        <f>230+N27</f>
        <v>230</v>
      </c>
      <c r="L27" s="55" t="s">
        <v>232</v>
      </c>
      <c r="M27" s="56">
        <v>10</v>
      </c>
      <c r="N27" s="57"/>
      <c r="O27" s="52"/>
      <c r="P27" s="52"/>
    </row>
    <row r="28" spans="1:16" ht="49.5" customHeight="1">
      <c r="A28" s="75"/>
      <c r="B28" s="74"/>
      <c r="C28" s="76"/>
      <c r="D28" s="76"/>
      <c r="E28" s="76"/>
      <c r="F28" s="8" t="s">
        <v>26</v>
      </c>
      <c r="G28" s="9" t="s">
        <v>27</v>
      </c>
      <c r="H28" s="10" t="s">
        <v>94</v>
      </c>
      <c r="I28" s="11" t="s">
        <v>66</v>
      </c>
      <c r="J28" s="11" t="s">
        <v>203</v>
      </c>
      <c r="K28" s="46">
        <f>1076.7+M28</f>
        <v>1259.91077</v>
      </c>
      <c r="L28" s="50"/>
      <c r="M28" s="54">
        <v>183.21077</v>
      </c>
      <c r="N28" s="52"/>
      <c r="O28" s="52"/>
      <c r="P28" s="52"/>
    </row>
    <row r="29" spans="1:16" ht="45.75" customHeight="1">
      <c r="A29" s="75"/>
      <c r="B29" s="74"/>
      <c r="C29" s="76"/>
      <c r="D29" s="76"/>
      <c r="E29" s="76"/>
      <c r="F29" s="8" t="s">
        <v>28</v>
      </c>
      <c r="G29" s="9" t="s">
        <v>31</v>
      </c>
      <c r="H29" s="10" t="s">
        <v>94</v>
      </c>
      <c r="I29" s="11" t="s">
        <v>68</v>
      </c>
      <c r="J29" s="11" t="s">
        <v>205</v>
      </c>
      <c r="K29" s="27">
        <v>100</v>
      </c>
      <c r="L29" s="50"/>
      <c r="M29" s="54"/>
      <c r="N29" s="52"/>
      <c r="O29" s="52"/>
      <c r="P29" s="52"/>
    </row>
    <row r="30" spans="1:16" ht="44.25" customHeight="1">
      <c r="A30" s="75"/>
      <c r="B30" s="74"/>
      <c r="C30" s="76"/>
      <c r="D30" s="76"/>
      <c r="E30" s="76"/>
      <c r="F30" s="8" t="s">
        <v>30</v>
      </c>
      <c r="G30" s="9" t="s">
        <v>33</v>
      </c>
      <c r="H30" s="10" t="s">
        <v>94</v>
      </c>
      <c r="I30" s="11" t="s">
        <v>69</v>
      </c>
      <c r="J30" s="11" t="s">
        <v>206</v>
      </c>
      <c r="K30" s="27">
        <v>50</v>
      </c>
      <c r="L30" s="50"/>
      <c r="M30" s="54"/>
      <c r="N30" s="52"/>
      <c r="O30" s="52"/>
      <c r="P30" s="52"/>
    </row>
    <row r="31" spans="1:16" ht="50.25" customHeight="1">
      <c r="A31" s="75"/>
      <c r="B31" s="74"/>
      <c r="C31" s="76"/>
      <c r="D31" s="76"/>
      <c r="E31" s="76"/>
      <c r="F31" s="8" t="s">
        <v>32</v>
      </c>
      <c r="G31" s="9" t="s">
        <v>35</v>
      </c>
      <c r="H31" s="10" t="s">
        <v>94</v>
      </c>
      <c r="I31" s="11" t="s">
        <v>70</v>
      </c>
      <c r="J31" s="11" t="s">
        <v>207</v>
      </c>
      <c r="K31" s="46">
        <f>3769.62935+M31+N31</f>
        <v>3981.63736</v>
      </c>
      <c r="L31" s="50">
        <f>250-129.34065</f>
        <v>120.65934999999999</v>
      </c>
      <c r="M31" s="54">
        <v>132.00801</v>
      </c>
      <c r="N31" s="50">
        <f>80</f>
        <v>80</v>
      </c>
      <c r="O31" s="52"/>
      <c r="P31" s="52"/>
    </row>
    <row r="32" spans="1:16" ht="50.25" customHeight="1" hidden="1" outlineLevel="1">
      <c r="A32" s="75"/>
      <c r="B32" s="74"/>
      <c r="C32" s="76"/>
      <c r="D32" s="76"/>
      <c r="E32" s="76"/>
      <c r="F32" s="8" t="s">
        <v>34</v>
      </c>
      <c r="G32" s="9" t="s">
        <v>247</v>
      </c>
      <c r="H32" s="10" t="s">
        <v>94</v>
      </c>
      <c r="I32" s="11"/>
      <c r="J32" s="11" t="s">
        <v>250</v>
      </c>
      <c r="K32" s="27"/>
      <c r="L32" s="50"/>
      <c r="M32" s="51"/>
      <c r="N32" s="52"/>
      <c r="O32" s="52"/>
      <c r="P32" s="52"/>
    </row>
    <row r="33" spans="1:16" ht="50.25" customHeight="1" hidden="1" outlineLevel="1">
      <c r="A33" s="75"/>
      <c r="B33" s="74"/>
      <c r="C33" s="76"/>
      <c r="D33" s="76"/>
      <c r="E33" s="76"/>
      <c r="F33" s="8" t="s">
        <v>36</v>
      </c>
      <c r="G33" s="9" t="s">
        <v>248</v>
      </c>
      <c r="H33" s="10" t="s">
        <v>94</v>
      </c>
      <c r="I33" s="11"/>
      <c r="J33" s="11" t="s">
        <v>249</v>
      </c>
      <c r="K33" s="27"/>
      <c r="L33" s="50"/>
      <c r="M33" s="51"/>
      <c r="N33" s="52"/>
      <c r="O33" s="52"/>
      <c r="P33" s="52"/>
    </row>
    <row r="34" spans="1:16" ht="57.75" customHeight="1" collapsed="1">
      <c r="A34" s="75"/>
      <c r="B34" s="74"/>
      <c r="C34" s="76"/>
      <c r="D34" s="76"/>
      <c r="E34" s="76"/>
      <c r="F34" s="8" t="s">
        <v>36</v>
      </c>
      <c r="G34" s="9" t="s">
        <v>37</v>
      </c>
      <c r="H34" s="10" t="s">
        <v>94</v>
      </c>
      <c r="I34" s="11" t="s">
        <v>71</v>
      </c>
      <c r="J34" s="11" t="s">
        <v>208</v>
      </c>
      <c r="K34" s="27">
        <v>600</v>
      </c>
      <c r="L34" s="50">
        <v>200</v>
      </c>
      <c r="M34" s="51">
        <v>100</v>
      </c>
      <c r="N34" s="52"/>
      <c r="O34" s="52"/>
      <c r="P34" s="52"/>
    </row>
    <row r="35" spans="1:16" ht="57.75" customHeight="1">
      <c r="A35" s="75"/>
      <c r="B35" s="74"/>
      <c r="C35" s="76"/>
      <c r="D35" s="76"/>
      <c r="E35" s="76"/>
      <c r="F35" s="8" t="s">
        <v>38</v>
      </c>
      <c r="G35" s="9" t="s">
        <v>264</v>
      </c>
      <c r="H35" s="10" t="s">
        <v>94</v>
      </c>
      <c r="I35" s="11"/>
      <c r="J35" s="20" t="s">
        <v>265</v>
      </c>
      <c r="K35" s="23">
        <f>M35</f>
        <v>50</v>
      </c>
      <c r="L35" s="50"/>
      <c r="M35" s="51">
        <v>50</v>
      </c>
      <c r="N35" s="52"/>
      <c r="O35" s="52"/>
      <c r="P35" s="52"/>
    </row>
    <row r="36" spans="1:16" ht="63" customHeight="1">
      <c r="A36" s="75"/>
      <c r="B36" s="74"/>
      <c r="C36" s="76"/>
      <c r="D36" s="76"/>
      <c r="E36" s="76"/>
      <c r="F36" s="8" t="s">
        <v>39</v>
      </c>
      <c r="G36" s="9" t="s">
        <v>173</v>
      </c>
      <c r="H36" s="10" t="s">
        <v>94</v>
      </c>
      <c r="I36" s="11"/>
      <c r="J36" s="20" t="s">
        <v>251</v>
      </c>
      <c r="K36" s="23">
        <v>150</v>
      </c>
      <c r="L36" s="50"/>
      <c r="M36" s="51">
        <v>150</v>
      </c>
      <c r="N36" s="52"/>
      <c r="O36" s="52"/>
      <c r="P36" s="52"/>
    </row>
    <row r="37" spans="1:16" ht="62.25" customHeight="1">
      <c r="A37" s="75"/>
      <c r="B37" s="74"/>
      <c r="C37" s="76"/>
      <c r="D37" s="76"/>
      <c r="E37" s="76"/>
      <c r="F37" s="8" t="s">
        <v>84</v>
      </c>
      <c r="G37" s="9" t="s">
        <v>29</v>
      </c>
      <c r="H37" s="10" t="s">
        <v>95</v>
      </c>
      <c r="I37" s="11" t="s">
        <v>67</v>
      </c>
      <c r="J37" s="11" t="s">
        <v>204</v>
      </c>
      <c r="K37" s="23">
        <v>1000</v>
      </c>
      <c r="L37" s="58">
        <v>300</v>
      </c>
      <c r="M37" s="54"/>
      <c r="N37" s="52"/>
      <c r="O37" s="52"/>
      <c r="P37" s="52"/>
    </row>
    <row r="38" spans="1:16" ht="57.75" customHeight="1">
      <c r="A38" s="75"/>
      <c r="B38" s="74"/>
      <c r="C38" s="76"/>
      <c r="D38" s="76"/>
      <c r="E38" s="76"/>
      <c r="F38" s="77" t="s">
        <v>239</v>
      </c>
      <c r="G38" s="9" t="s">
        <v>233</v>
      </c>
      <c r="H38" s="10" t="s">
        <v>95</v>
      </c>
      <c r="I38" s="11"/>
      <c r="J38" s="20" t="s">
        <v>209</v>
      </c>
      <c r="K38" s="23" t="s">
        <v>235</v>
      </c>
      <c r="L38" s="53" t="s">
        <v>235</v>
      </c>
      <c r="M38" s="54"/>
      <c r="N38" s="52"/>
      <c r="O38" s="52"/>
      <c r="P38" s="52"/>
    </row>
    <row r="39" spans="1:16" ht="57.75" customHeight="1">
      <c r="A39" s="75"/>
      <c r="B39" s="74"/>
      <c r="C39" s="76"/>
      <c r="D39" s="76"/>
      <c r="E39" s="76"/>
      <c r="F39" s="78"/>
      <c r="G39" s="9" t="s">
        <v>234</v>
      </c>
      <c r="H39" s="10" t="s">
        <v>95</v>
      </c>
      <c r="I39" s="11" t="s">
        <v>72</v>
      </c>
      <c r="J39" s="37" t="s">
        <v>244</v>
      </c>
      <c r="K39" s="23">
        <v>452.039</v>
      </c>
      <c r="L39" s="50">
        <v>152.039</v>
      </c>
      <c r="M39" s="54"/>
      <c r="N39" s="59"/>
      <c r="O39" s="52"/>
      <c r="P39" s="52"/>
    </row>
    <row r="40" spans="1:16" ht="80.25" customHeight="1">
      <c r="A40" s="75"/>
      <c r="B40" s="74"/>
      <c r="C40" s="76"/>
      <c r="D40" s="76"/>
      <c r="E40" s="76"/>
      <c r="F40" s="8" t="s">
        <v>255</v>
      </c>
      <c r="G40" s="9" t="s">
        <v>259</v>
      </c>
      <c r="H40" s="10" t="s">
        <v>95</v>
      </c>
      <c r="I40" s="11"/>
      <c r="J40" s="37" t="s">
        <v>260</v>
      </c>
      <c r="K40" s="23">
        <v>197.91</v>
      </c>
      <c r="L40" s="50"/>
      <c r="M40" s="60">
        <v>197.91</v>
      </c>
      <c r="N40" s="59"/>
      <c r="O40" s="52"/>
      <c r="P40" s="52"/>
    </row>
    <row r="41" spans="1:16" ht="42.75" customHeight="1">
      <c r="A41" s="75"/>
      <c r="B41" s="74"/>
      <c r="C41" s="76"/>
      <c r="D41" s="76"/>
      <c r="E41" s="76"/>
      <c r="F41" s="8" t="s">
        <v>261</v>
      </c>
      <c r="G41" s="9" t="s">
        <v>237</v>
      </c>
      <c r="H41" s="10" t="s">
        <v>95</v>
      </c>
      <c r="I41" s="11" t="s">
        <v>118</v>
      </c>
      <c r="J41" s="11" t="s">
        <v>240</v>
      </c>
      <c r="K41" s="27">
        <f>1000+M41</f>
        <v>1649.26181</v>
      </c>
      <c r="L41" s="61">
        <v>1000</v>
      </c>
      <c r="M41" s="54">
        <f>729.26181-80</f>
        <v>649.26181</v>
      </c>
      <c r="N41" s="52"/>
      <c r="O41" s="52"/>
      <c r="P41" s="52"/>
    </row>
    <row r="42" spans="1:16" ht="81.75" customHeight="1">
      <c r="A42" s="75"/>
      <c r="B42" s="74"/>
      <c r="C42" s="76"/>
      <c r="D42" s="76"/>
      <c r="E42" s="76"/>
      <c r="F42" s="77" t="s">
        <v>262</v>
      </c>
      <c r="G42" s="33" t="s">
        <v>243</v>
      </c>
      <c r="H42" s="10" t="s">
        <v>95</v>
      </c>
      <c r="I42" s="11"/>
      <c r="J42" s="11" t="s">
        <v>254</v>
      </c>
      <c r="K42" s="47">
        <f>M42</f>
        <v>2135.625</v>
      </c>
      <c r="L42" s="61"/>
      <c r="M42" s="54">
        <v>2135.625</v>
      </c>
      <c r="N42" s="52"/>
      <c r="O42" s="52"/>
      <c r="P42" s="52"/>
    </row>
    <row r="43" spans="1:16" ht="85.5" customHeight="1">
      <c r="A43" s="75"/>
      <c r="B43" s="74"/>
      <c r="C43" s="76"/>
      <c r="D43" s="76"/>
      <c r="E43" s="76"/>
      <c r="F43" s="78"/>
      <c r="G43" s="32" t="s">
        <v>252</v>
      </c>
      <c r="H43" s="10" t="s">
        <v>95</v>
      </c>
      <c r="I43" s="11"/>
      <c r="J43" s="11" t="s">
        <v>253</v>
      </c>
      <c r="K43" s="27">
        <v>1141.6</v>
      </c>
      <c r="L43" s="61"/>
      <c r="M43" s="51">
        <v>1141.6</v>
      </c>
      <c r="N43" s="52"/>
      <c r="O43" s="52"/>
      <c r="P43" s="52"/>
    </row>
    <row r="44" spans="1:16" ht="51" customHeight="1">
      <c r="A44" s="75"/>
      <c r="B44" s="74"/>
      <c r="C44" s="76"/>
      <c r="D44" s="76"/>
      <c r="E44" s="76"/>
      <c r="F44" s="8" t="s">
        <v>266</v>
      </c>
      <c r="G44" s="9" t="s">
        <v>85</v>
      </c>
      <c r="H44" s="10" t="s">
        <v>95</v>
      </c>
      <c r="I44" s="11" t="s">
        <v>86</v>
      </c>
      <c r="J44" s="11" t="s">
        <v>210</v>
      </c>
      <c r="K44" s="23">
        <v>100</v>
      </c>
      <c r="L44" s="50"/>
      <c r="M44" s="51"/>
      <c r="N44" s="52"/>
      <c r="O44" s="52"/>
      <c r="P44" s="52"/>
    </row>
    <row r="45" spans="1:16" ht="63" customHeight="1">
      <c r="A45" s="75"/>
      <c r="B45" s="74"/>
      <c r="C45" s="76"/>
      <c r="D45" s="76"/>
      <c r="E45" s="76"/>
      <c r="F45" s="4">
        <v>4</v>
      </c>
      <c r="G45" s="5" t="s">
        <v>159</v>
      </c>
      <c r="H45" s="6"/>
      <c r="I45" s="7" t="s">
        <v>73</v>
      </c>
      <c r="J45" s="7" t="s">
        <v>73</v>
      </c>
      <c r="K45" s="21">
        <f>K46+K47+K48+K49+K50+K52</f>
        <v>11047.41</v>
      </c>
      <c r="L45" s="50"/>
      <c r="M45" s="51"/>
      <c r="N45" s="52"/>
      <c r="O45" s="52"/>
      <c r="P45" s="52"/>
    </row>
    <row r="46" spans="1:16" ht="67.5" customHeight="1">
      <c r="A46" s="75"/>
      <c r="B46" s="74"/>
      <c r="C46" s="76"/>
      <c r="D46" s="76"/>
      <c r="E46" s="76"/>
      <c r="F46" s="8" t="s">
        <v>105</v>
      </c>
      <c r="G46" s="9" t="s">
        <v>99</v>
      </c>
      <c r="H46" s="10" t="s">
        <v>96</v>
      </c>
      <c r="I46" s="11" t="s">
        <v>74</v>
      </c>
      <c r="J46" s="11" t="s">
        <v>211</v>
      </c>
      <c r="K46" s="23">
        <v>9773.55</v>
      </c>
      <c r="L46" s="50"/>
      <c r="M46" s="51"/>
      <c r="N46" s="52"/>
      <c r="O46" s="52"/>
      <c r="P46" s="52"/>
    </row>
    <row r="47" spans="1:16" ht="55.5" customHeight="1">
      <c r="A47" s="75"/>
      <c r="B47" s="74"/>
      <c r="C47" s="76"/>
      <c r="D47" s="76"/>
      <c r="E47" s="76"/>
      <c r="F47" s="8" t="s">
        <v>106</v>
      </c>
      <c r="G47" s="9" t="s">
        <v>107</v>
      </c>
      <c r="H47" s="10" t="s">
        <v>96</v>
      </c>
      <c r="I47" s="11" t="s">
        <v>74</v>
      </c>
      <c r="J47" s="11" t="s">
        <v>211</v>
      </c>
      <c r="K47" s="23">
        <v>242.24</v>
      </c>
      <c r="L47" s="50"/>
      <c r="M47" s="51"/>
      <c r="N47" s="52"/>
      <c r="O47" s="52"/>
      <c r="P47" s="52"/>
    </row>
    <row r="48" spans="1:16" ht="42.75" customHeight="1">
      <c r="A48" s="75"/>
      <c r="B48" s="74"/>
      <c r="C48" s="76"/>
      <c r="D48" s="76"/>
      <c r="E48" s="76"/>
      <c r="F48" s="8" t="s">
        <v>109</v>
      </c>
      <c r="G48" s="9" t="s">
        <v>100</v>
      </c>
      <c r="H48" s="10" t="s">
        <v>96</v>
      </c>
      <c r="I48" s="11" t="s">
        <v>75</v>
      </c>
      <c r="J48" s="11" t="s">
        <v>212</v>
      </c>
      <c r="K48" s="23">
        <v>725.12</v>
      </c>
      <c r="L48" s="50"/>
      <c r="M48" s="51"/>
      <c r="N48" s="52"/>
      <c r="O48" s="52"/>
      <c r="P48" s="52"/>
    </row>
    <row r="49" spans="1:16" ht="43.5" customHeight="1">
      <c r="A49" s="75"/>
      <c r="B49" s="74"/>
      <c r="C49" s="76"/>
      <c r="D49" s="76"/>
      <c r="E49" s="76"/>
      <c r="F49" s="8" t="s">
        <v>110</v>
      </c>
      <c r="G49" s="9" t="s">
        <v>108</v>
      </c>
      <c r="H49" s="10" t="s">
        <v>96</v>
      </c>
      <c r="I49" s="11" t="s">
        <v>75</v>
      </c>
      <c r="J49" s="11" t="s">
        <v>212</v>
      </c>
      <c r="K49" s="23">
        <v>29.5</v>
      </c>
      <c r="L49" s="50"/>
      <c r="M49" s="51"/>
      <c r="N49" s="52"/>
      <c r="O49" s="52"/>
      <c r="P49" s="52"/>
    </row>
    <row r="50" spans="1:16" ht="42" customHeight="1">
      <c r="A50" s="75"/>
      <c r="B50" s="74"/>
      <c r="C50" s="76"/>
      <c r="D50" s="76"/>
      <c r="E50" s="76"/>
      <c r="F50" s="8" t="s">
        <v>40</v>
      </c>
      <c r="G50" s="9" t="s">
        <v>41</v>
      </c>
      <c r="H50" s="10" t="s">
        <v>96</v>
      </c>
      <c r="I50" s="11" t="s">
        <v>76</v>
      </c>
      <c r="J50" s="11" t="s">
        <v>213</v>
      </c>
      <c r="K50" s="23">
        <v>120</v>
      </c>
      <c r="L50" s="50"/>
      <c r="M50" s="51"/>
      <c r="N50" s="52"/>
      <c r="O50" s="52"/>
      <c r="P50" s="52"/>
    </row>
    <row r="51" spans="1:16" ht="41.25" customHeight="1" hidden="1">
      <c r="A51" s="75"/>
      <c r="B51" s="74"/>
      <c r="C51" s="76"/>
      <c r="D51" s="76"/>
      <c r="E51" s="76"/>
      <c r="F51" s="8" t="s">
        <v>103</v>
      </c>
      <c r="G51" s="9" t="s">
        <v>42</v>
      </c>
      <c r="H51" s="10" t="s">
        <v>96</v>
      </c>
      <c r="I51" s="11" t="s">
        <v>119</v>
      </c>
      <c r="J51" s="11" t="s">
        <v>214</v>
      </c>
      <c r="K51" s="27"/>
      <c r="L51" s="50"/>
      <c r="M51" s="51"/>
      <c r="N51" s="52"/>
      <c r="O51" s="52"/>
      <c r="P51" s="52"/>
    </row>
    <row r="52" spans="1:16" ht="47.25" customHeight="1">
      <c r="A52" s="75"/>
      <c r="B52" s="74"/>
      <c r="C52" s="76"/>
      <c r="D52" s="76"/>
      <c r="E52" s="76"/>
      <c r="F52" s="8" t="s">
        <v>256</v>
      </c>
      <c r="G52" s="9" t="s">
        <v>42</v>
      </c>
      <c r="H52" s="10" t="s">
        <v>96</v>
      </c>
      <c r="I52" s="11" t="s">
        <v>77</v>
      </c>
      <c r="J52" s="41" t="s">
        <v>215</v>
      </c>
      <c r="K52" s="23">
        <v>157</v>
      </c>
      <c r="L52" s="50"/>
      <c r="M52" s="51"/>
      <c r="N52" s="52"/>
      <c r="O52" s="52"/>
      <c r="P52" s="52"/>
    </row>
    <row r="53" spans="1:16" ht="131.25" customHeight="1" hidden="1">
      <c r="A53" s="75"/>
      <c r="B53" s="74"/>
      <c r="C53" s="76"/>
      <c r="D53" s="76"/>
      <c r="E53" s="76"/>
      <c r="F53" s="8" t="s">
        <v>103</v>
      </c>
      <c r="G53" s="12" t="s">
        <v>120</v>
      </c>
      <c r="H53" s="10" t="s">
        <v>96</v>
      </c>
      <c r="I53" s="11" t="s">
        <v>121</v>
      </c>
      <c r="J53" s="11" t="s">
        <v>216</v>
      </c>
      <c r="K53" s="23">
        <v>0</v>
      </c>
      <c r="L53" s="50"/>
      <c r="M53" s="51"/>
      <c r="N53" s="52"/>
      <c r="O53" s="52"/>
      <c r="P53" s="52"/>
    </row>
    <row r="54" spans="1:16" ht="90.75" customHeight="1" hidden="1">
      <c r="A54" s="75"/>
      <c r="B54" s="74"/>
      <c r="C54" s="76"/>
      <c r="D54" s="76"/>
      <c r="E54" s="76"/>
      <c r="F54" s="8" t="s">
        <v>104</v>
      </c>
      <c r="G54" s="9" t="s">
        <v>122</v>
      </c>
      <c r="H54" s="10" t="s">
        <v>96</v>
      </c>
      <c r="I54" s="11" t="s">
        <v>121</v>
      </c>
      <c r="J54" s="11" t="s">
        <v>216</v>
      </c>
      <c r="K54" s="23">
        <v>0</v>
      </c>
      <c r="L54" s="50"/>
      <c r="M54" s="51"/>
      <c r="N54" s="52"/>
      <c r="O54" s="52"/>
      <c r="P54" s="52"/>
    </row>
    <row r="55" spans="1:16" ht="83.25" customHeight="1">
      <c r="A55" s="75"/>
      <c r="B55" s="74"/>
      <c r="C55" s="76"/>
      <c r="D55" s="76"/>
      <c r="E55" s="76"/>
      <c r="F55" s="4">
        <v>5</v>
      </c>
      <c r="G55" s="5" t="s">
        <v>161</v>
      </c>
      <c r="H55" s="6"/>
      <c r="I55" s="7" t="s">
        <v>78</v>
      </c>
      <c r="J55" s="7" t="s">
        <v>78</v>
      </c>
      <c r="K55" s="48">
        <f>K56+K57+K58+K59+K60+K61+K62</f>
        <v>3186.07648</v>
      </c>
      <c r="L55" s="50"/>
      <c r="M55" s="51"/>
      <c r="N55" s="52"/>
      <c r="O55" s="52"/>
      <c r="P55" s="52"/>
    </row>
    <row r="56" spans="1:16" ht="60" customHeight="1">
      <c r="A56" s="75"/>
      <c r="B56" s="74"/>
      <c r="C56" s="76"/>
      <c r="D56" s="76"/>
      <c r="E56" s="76"/>
      <c r="F56" s="8" t="s">
        <v>43</v>
      </c>
      <c r="G56" s="9" t="s">
        <v>101</v>
      </c>
      <c r="H56" s="10" t="s">
        <v>97</v>
      </c>
      <c r="I56" s="11" t="s">
        <v>79</v>
      </c>
      <c r="J56" s="11" t="s">
        <v>217</v>
      </c>
      <c r="K56" s="23">
        <v>855</v>
      </c>
      <c r="L56" s="50"/>
      <c r="M56" s="51"/>
      <c r="N56" s="52"/>
      <c r="O56" s="52"/>
      <c r="P56" s="52"/>
    </row>
    <row r="57" spans="1:16" ht="30.75" customHeight="1">
      <c r="A57" s="75"/>
      <c r="B57" s="74"/>
      <c r="C57" s="76"/>
      <c r="D57" s="76"/>
      <c r="E57" s="76"/>
      <c r="F57" s="8"/>
      <c r="G57" s="9" t="s">
        <v>123</v>
      </c>
      <c r="H57" s="10" t="s">
        <v>124</v>
      </c>
      <c r="I57" s="11" t="s">
        <v>79</v>
      </c>
      <c r="J57" s="11" t="s">
        <v>217</v>
      </c>
      <c r="K57" s="23">
        <v>0</v>
      </c>
      <c r="L57" s="50"/>
      <c r="M57" s="51"/>
      <c r="N57" s="52"/>
      <c r="O57" s="52"/>
      <c r="P57" s="52"/>
    </row>
    <row r="58" spans="1:16" ht="33.75" customHeight="1">
      <c r="A58" s="75"/>
      <c r="B58" s="74"/>
      <c r="C58" s="76"/>
      <c r="D58" s="76"/>
      <c r="E58" s="76"/>
      <c r="F58" s="8" t="s">
        <v>44</v>
      </c>
      <c r="G58" s="9" t="s">
        <v>45</v>
      </c>
      <c r="H58" s="10" t="s">
        <v>98</v>
      </c>
      <c r="I58" s="11" t="s">
        <v>80</v>
      </c>
      <c r="J58" s="11" t="s">
        <v>218</v>
      </c>
      <c r="K58" s="23">
        <v>50</v>
      </c>
      <c r="L58" s="50"/>
      <c r="M58" s="51"/>
      <c r="N58" s="52"/>
      <c r="O58" s="52"/>
      <c r="P58" s="52"/>
    </row>
    <row r="59" spans="1:16" ht="33.75" customHeight="1">
      <c r="A59" s="75"/>
      <c r="B59" s="74"/>
      <c r="C59" s="76"/>
      <c r="D59" s="76"/>
      <c r="E59" s="76"/>
      <c r="F59" s="8" t="s">
        <v>46</v>
      </c>
      <c r="G59" s="9" t="s">
        <v>47</v>
      </c>
      <c r="H59" s="10" t="s">
        <v>97</v>
      </c>
      <c r="I59" s="11" t="s">
        <v>81</v>
      </c>
      <c r="J59" s="11" t="s">
        <v>219</v>
      </c>
      <c r="K59" s="23">
        <v>130</v>
      </c>
      <c r="L59" s="52"/>
      <c r="M59" s="51"/>
      <c r="N59" s="52"/>
      <c r="O59" s="52"/>
      <c r="P59" s="52"/>
    </row>
    <row r="60" spans="1:16" ht="48.75" customHeight="1">
      <c r="A60" s="75"/>
      <c r="B60" s="74"/>
      <c r="C60" s="76"/>
      <c r="D60" s="76"/>
      <c r="E60" s="76"/>
      <c r="F60" s="28" t="s">
        <v>48</v>
      </c>
      <c r="G60" s="29" t="s">
        <v>241</v>
      </c>
      <c r="H60" s="30" t="s">
        <v>97</v>
      </c>
      <c r="I60" s="31"/>
      <c r="J60" s="31" t="s">
        <v>242</v>
      </c>
      <c r="K60" s="46">
        <f>2000+M60</f>
        <v>1816.78923</v>
      </c>
      <c r="L60" s="58">
        <v>2000</v>
      </c>
      <c r="M60" s="51">
        <v>-183.21077</v>
      </c>
      <c r="N60" s="52"/>
      <c r="O60" s="52"/>
      <c r="P60" s="52"/>
    </row>
    <row r="61" spans="1:16" ht="60.75" customHeight="1">
      <c r="A61" s="75"/>
      <c r="B61" s="74"/>
      <c r="C61" s="76"/>
      <c r="D61" s="76"/>
      <c r="E61" s="76"/>
      <c r="F61" s="8" t="s">
        <v>50</v>
      </c>
      <c r="G61" s="9" t="s">
        <v>49</v>
      </c>
      <c r="H61" s="10" t="s">
        <v>98</v>
      </c>
      <c r="I61" s="11" t="s">
        <v>82</v>
      </c>
      <c r="J61" s="11" t="s">
        <v>220</v>
      </c>
      <c r="K61" s="23">
        <f>230+34.6237+10.45635+10.6+3.2012</f>
        <v>288.88125</v>
      </c>
      <c r="L61" s="52"/>
      <c r="M61" s="51">
        <f>45.08005+10.6+3.2012</f>
        <v>58.88125</v>
      </c>
      <c r="N61" s="52"/>
      <c r="O61" s="52"/>
      <c r="P61" s="52"/>
    </row>
    <row r="62" spans="1:16" ht="54.75" customHeight="1">
      <c r="A62" s="75"/>
      <c r="B62" s="74"/>
      <c r="C62" s="76"/>
      <c r="D62" s="76"/>
      <c r="E62" s="76"/>
      <c r="F62" s="8" t="s">
        <v>125</v>
      </c>
      <c r="G62" s="9" t="s">
        <v>51</v>
      </c>
      <c r="H62" s="10" t="s">
        <v>98</v>
      </c>
      <c r="I62" s="11" t="s">
        <v>83</v>
      </c>
      <c r="J62" s="11" t="s">
        <v>221</v>
      </c>
      <c r="K62" s="23">
        <v>45.406</v>
      </c>
      <c r="L62" s="50" t="s">
        <v>236</v>
      </c>
      <c r="M62" s="51"/>
      <c r="N62" s="52"/>
      <c r="O62" s="52"/>
      <c r="P62" s="52"/>
    </row>
    <row r="63" spans="1:16" ht="39" customHeight="1" hidden="1">
      <c r="A63" s="75"/>
      <c r="B63" s="74"/>
      <c r="C63" s="63"/>
      <c r="D63" s="63"/>
      <c r="E63" s="63"/>
      <c r="F63" s="8" t="s">
        <v>125</v>
      </c>
      <c r="G63" s="9" t="s">
        <v>126</v>
      </c>
      <c r="H63" s="10" t="s">
        <v>98</v>
      </c>
      <c r="I63" s="11" t="s">
        <v>83</v>
      </c>
      <c r="J63" s="11" t="s">
        <v>221</v>
      </c>
      <c r="K63" s="23">
        <v>0</v>
      </c>
      <c r="L63" s="50"/>
      <c r="M63" s="51"/>
      <c r="N63" s="52"/>
      <c r="O63" s="52"/>
      <c r="P63" s="52"/>
    </row>
    <row r="64" spans="1:16" ht="27.75" customHeight="1">
      <c r="A64" s="67" t="s">
        <v>222</v>
      </c>
      <c r="B64" s="68"/>
      <c r="C64" s="68"/>
      <c r="D64" s="68"/>
      <c r="E64" s="68"/>
      <c r="F64" s="68"/>
      <c r="G64" s="68"/>
      <c r="H64" s="68"/>
      <c r="I64" s="68"/>
      <c r="J64" s="69"/>
      <c r="K64" s="25">
        <f>K65+K66+K67+K68+K71+K72+K73+K69</f>
        <v>315</v>
      </c>
      <c r="L64" s="50"/>
      <c r="M64" s="54"/>
      <c r="N64" s="52"/>
      <c r="O64" s="52"/>
      <c r="P64" s="52"/>
    </row>
    <row r="65" spans="1:16" ht="110.25">
      <c r="A65" s="41" t="s">
        <v>127</v>
      </c>
      <c r="B65" s="40" t="s">
        <v>169</v>
      </c>
      <c r="C65" s="40" t="s">
        <v>170</v>
      </c>
      <c r="D65" s="40" t="s">
        <v>182</v>
      </c>
      <c r="E65" s="40" t="s">
        <v>183</v>
      </c>
      <c r="F65" s="4">
        <v>6</v>
      </c>
      <c r="G65" s="5" t="s">
        <v>134</v>
      </c>
      <c r="H65" s="6" t="s">
        <v>135</v>
      </c>
      <c r="I65" s="7" t="s">
        <v>136</v>
      </c>
      <c r="J65" s="7" t="s">
        <v>223</v>
      </c>
      <c r="K65" s="21">
        <v>245</v>
      </c>
      <c r="L65" s="50"/>
      <c r="M65" s="51"/>
      <c r="N65" s="52"/>
      <c r="O65" s="52"/>
      <c r="P65" s="52"/>
    </row>
    <row r="66" spans="1:16" ht="78.75">
      <c r="A66" s="41" t="s">
        <v>133</v>
      </c>
      <c r="B66" s="40" t="s">
        <v>162</v>
      </c>
      <c r="C66" s="40" t="s">
        <v>171</v>
      </c>
      <c r="D66" s="40" t="s">
        <v>180</v>
      </c>
      <c r="E66" s="40" t="s">
        <v>181</v>
      </c>
      <c r="F66" s="4">
        <v>7</v>
      </c>
      <c r="G66" s="5" t="s">
        <v>143</v>
      </c>
      <c r="H66" s="6" t="s">
        <v>135</v>
      </c>
      <c r="I66" s="7" t="s">
        <v>144</v>
      </c>
      <c r="J66" s="7" t="s">
        <v>224</v>
      </c>
      <c r="K66" s="21">
        <v>50</v>
      </c>
      <c r="L66" s="50"/>
      <c r="M66" s="51"/>
      <c r="N66" s="52"/>
      <c r="O66" s="52"/>
      <c r="P66" s="52"/>
    </row>
    <row r="67" spans="1:16" ht="157.5" customHeight="1">
      <c r="A67" s="41" t="s">
        <v>137</v>
      </c>
      <c r="B67" s="40" t="s">
        <v>128</v>
      </c>
      <c r="C67" s="13" t="s">
        <v>129</v>
      </c>
      <c r="D67" s="40" t="s">
        <v>130</v>
      </c>
      <c r="E67" s="40" t="s">
        <v>131</v>
      </c>
      <c r="F67" s="4">
        <v>8</v>
      </c>
      <c r="G67" s="5" t="s">
        <v>11</v>
      </c>
      <c r="H67" s="6" t="s">
        <v>102</v>
      </c>
      <c r="I67" s="7" t="s">
        <v>132</v>
      </c>
      <c r="J67" s="7" t="s">
        <v>225</v>
      </c>
      <c r="K67" s="26">
        <v>10</v>
      </c>
      <c r="L67" s="50"/>
      <c r="M67" s="51"/>
      <c r="N67" s="52"/>
      <c r="O67" s="52"/>
      <c r="P67" s="52"/>
    </row>
    <row r="68" spans="1:16" ht="145.5" customHeight="1">
      <c r="A68" s="41" t="s">
        <v>142</v>
      </c>
      <c r="B68" s="40" t="s">
        <v>138</v>
      </c>
      <c r="C68" s="40" t="s">
        <v>139</v>
      </c>
      <c r="D68" s="40" t="s">
        <v>130</v>
      </c>
      <c r="E68" s="40" t="s">
        <v>140</v>
      </c>
      <c r="F68" s="4">
        <v>9</v>
      </c>
      <c r="G68" s="5" t="s">
        <v>116</v>
      </c>
      <c r="H68" s="6" t="s">
        <v>117</v>
      </c>
      <c r="I68" s="7" t="s">
        <v>141</v>
      </c>
      <c r="J68" s="7" t="s">
        <v>226</v>
      </c>
      <c r="K68" s="26">
        <v>10</v>
      </c>
      <c r="L68" s="50"/>
      <c r="M68" s="51"/>
      <c r="N68" s="52"/>
      <c r="O68" s="52"/>
      <c r="P68" s="52"/>
    </row>
    <row r="69" spans="1:16" ht="111.75" customHeight="1">
      <c r="A69" s="41" t="s">
        <v>145</v>
      </c>
      <c r="B69" s="40" t="s">
        <v>166</v>
      </c>
      <c r="C69" s="40" t="s">
        <v>172</v>
      </c>
      <c r="D69" s="40" t="s">
        <v>167</v>
      </c>
      <c r="E69" s="40" t="s">
        <v>168</v>
      </c>
      <c r="F69" s="4">
        <v>10</v>
      </c>
      <c r="G69" s="5" t="s">
        <v>173</v>
      </c>
      <c r="H69" s="6" t="s">
        <v>94</v>
      </c>
      <c r="I69" s="7" t="s">
        <v>177</v>
      </c>
      <c r="J69" s="7" t="s">
        <v>227</v>
      </c>
      <c r="K69" s="26">
        <v>0</v>
      </c>
      <c r="L69" s="50"/>
      <c r="M69" s="51" t="s">
        <v>257</v>
      </c>
      <c r="N69" s="52"/>
      <c r="O69" s="52"/>
      <c r="P69" s="52"/>
    </row>
    <row r="70" spans="1:16" ht="84" customHeight="1" hidden="1">
      <c r="A70" s="70" t="s">
        <v>165</v>
      </c>
      <c r="B70" s="62" t="s">
        <v>179</v>
      </c>
      <c r="C70" s="62" t="s">
        <v>164</v>
      </c>
      <c r="D70" s="62"/>
      <c r="E70" s="62"/>
      <c r="F70" s="64">
        <v>11</v>
      </c>
      <c r="G70" s="5" t="s">
        <v>146</v>
      </c>
      <c r="H70" s="6" t="s">
        <v>95</v>
      </c>
      <c r="I70" s="7" t="s">
        <v>147</v>
      </c>
      <c r="J70" s="7" t="s">
        <v>228</v>
      </c>
      <c r="K70" s="21">
        <v>0</v>
      </c>
      <c r="L70" s="50"/>
      <c r="M70" s="51"/>
      <c r="N70" s="52"/>
      <c r="O70" s="52"/>
      <c r="P70" s="52"/>
    </row>
    <row r="71" spans="1:16" ht="84" customHeight="1" hidden="1">
      <c r="A71" s="71"/>
      <c r="B71" s="63"/>
      <c r="C71" s="63"/>
      <c r="D71" s="63"/>
      <c r="E71" s="63"/>
      <c r="F71" s="65"/>
      <c r="G71" s="5"/>
      <c r="H71" s="6" t="s">
        <v>95</v>
      </c>
      <c r="I71" s="7" t="s">
        <v>148</v>
      </c>
      <c r="J71" s="7" t="s">
        <v>229</v>
      </c>
      <c r="K71" s="21">
        <v>0</v>
      </c>
      <c r="L71" s="52"/>
      <c r="M71" s="51"/>
      <c r="N71" s="52"/>
      <c r="O71" s="52"/>
      <c r="P71" s="52"/>
    </row>
    <row r="72" spans="1:16" ht="78.75" customHeight="1">
      <c r="A72" s="41" t="s">
        <v>165</v>
      </c>
      <c r="B72" s="42" t="s">
        <v>243</v>
      </c>
      <c r="C72" s="62" t="s">
        <v>164</v>
      </c>
      <c r="D72" s="62" t="s">
        <v>180</v>
      </c>
      <c r="E72" s="62" t="s">
        <v>181</v>
      </c>
      <c r="F72" s="64">
        <v>11</v>
      </c>
      <c r="G72" s="5" t="s">
        <v>230</v>
      </c>
      <c r="H72" s="6" t="s">
        <v>95</v>
      </c>
      <c r="I72" s="7"/>
      <c r="J72" s="40" t="s">
        <v>231</v>
      </c>
      <c r="K72" s="21">
        <v>0</v>
      </c>
      <c r="L72" s="50">
        <f>674.92636+2900</f>
        <v>3574.92636</v>
      </c>
      <c r="M72" s="51" t="s">
        <v>258</v>
      </c>
      <c r="N72" s="52"/>
      <c r="O72" s="52"/>
      <c r="P72" s="52"/>
    </row>
    <row r="73" spans="1:16" ht="72" customHeight="1">
      <c r="A73" s="18" t="s">
        <v>178</v>
      </c>
      <c r="B73" s="35" t="s">
        <v>163</v>
      </c>
      <c r="C73" s="63"/>
      <c r="D73" s="63"/>
      <c r="E73" s="63"/>
      <c r="F73" s="65"/>
      <c r="G73" s="5" t="s">
        <v>230</v>
      </c>
      <c r="H73" s="6" t="s">
        <v>94</v>
      </c>
      <c r="I73" s="7" t="s">
        <v>176</v>
      </c>
      <c r="J73" s="40" t="s">
        <v>231</v>
      </c>
      <c r="K73" s="21">
        <v>0</v>
      </c>
      <c r="L73" s="50"/>
      <c r="M73" s="51" t="s">
        <v>257</v>
      </c>
      <c r="N73" s="52"/>
      <c r="O73" s="52"/>
      <c r="P73" s="52"/>
    </row>
    <row r="74" spans="1:16" ht="15.75">
      <c r="A74" s="66" t="s">
        <v>174</v>
      </c>
      <c r="B74" s="66"/>
      <c r="C74" s="66"/>
      <c r="D74" s="66"/>
      <c r="E74" s="66"/>
      <c r="F74" s="66"/>
      <c r="G74" s="66"/>
      <c r="H74" s="40"/>
      <c r="I74" s="36"/>
      <c r="J74" s="36"/>
      <c r="K74" s="49">
        <f>K11+K18+K24+K45+K55+K64</f>
        <v>30940.77042</v>
      </c>
      <c r="L74" s="50"/>
      <c r="M74" s="54"/>
      <c r="N74" s="52"/>
      <c r="O74" s="52"/>
      <c r="P74" s="52"/>
    </row>
    <row r="75" spans="11:16" ht="12.75">
      <c r="K75" s="22"/>
      <c r="L75" s="52"/>
      <c r="M75" s="51"/>
      <c r="N75" s="52"/>
      <c r="O75" s="52"/>
      <c r="P75" s="52"/>
    </row>
    <row r="76" spans="12:16" ht="12.75">
      <c r="L76" s="52"/>
      <c r="M76" s="51"/>
      <c r="N76" s="52"/>
      <c r="O76" s="52"/>
      <c r="P76" s="52"/>
    </row>
    <row r="77" spans="11:16" ht="12.75">
      <c r="K77" s="22"/>
      <c r="L77" s="52"/>
      <c r="M77" s="51"/>
      <c r="N77" s="52"/>
      <c r="O77" s="52"/>
      <c r="P77" s="52"/>
    </row>
  </sheetData>
  <sheetProtection/>
  <mergeCells count="28">
    <mergeCell ref="F38:F39"/>
    <mergeCell ref="F42:F43"/>
    <mergeCell ref="G1:K1"/>
    <mergeCell ref="G2:K2"/>
    <mergeCell ref="A3:D3"/>
    <mergeCell ref="G3:K3"/>
    <mergeCell ref="G4:K4"/>
    <mergeCell ref="A5:I5"/>
    <mergeCell ref="E70:E71"/>
    <mergeCell ref="F70:F71"/>
    <mergeCell ref="A6:I8"/>
    <mergeCell ref="F9:G9"/>
    <mergeCell ref="A10:J10"/>
    <mergeCell ref="A11:A63"/>
    <mergeCell ref="B11:B63"/>
    <mergeCell ref="C11:C63"/>
    <mergeCell ref="D11:D63"/>
    <mergeCell ref="E11:E63"/>
    <mergeCell ref="C72:C73"/>
    <mergeCell ref="D72:D73"/>
    <mergeCell ref="E72:E73"/>
    <mergeCell ref="F72:F73"/>
    <mergeCell ref="A74:G74"/>
    <mergeCell ref="A64:J64"/>
    <mergeCell ref="A70:A71"/>
    <mergeCell ref="B70:B71"/>
    <mergeCell ref="C70:C71"/>
    <mergeCell ref="D70:D71"/>
  </mergeCells>
  <printOptions/>
  <pageMargins left="0.31496062992125984" right="0.31496062992125984" top="0.9448818897637796" bottom="0.35433070866141736" header="0.31496062992125984" footer="0.31496062992125984"/>
  <pageSetup horizontalDpi="600" verticalDpi="600" orientation="landscape" paperSize="9" scale="65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Воронин Е.В.</cp:lastModifiedBy>
  <cp:lastPrinted>2016-04-25T04:50:22Z</cp:lastPrinted>
  <dcterms:created xsi:type="dcterms:W3CDTF">2007-10-30T20:38:49Z</dcterms:created>
  <dcterms:modified xsi:type="dcterms:W3CDTF">2016-04-28T05:11:39Z</dcterms:modified>
  <cp:category/>
  <cp:version/>
  <cp:contentType/>
  <cp:contentStatus/>
</cp:coreProperties>
</file>