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2попр.27.04.16№" sheetId="1" r:id="rId1"/>
  </sheets>
  <definedNames>
    <definedName name="_xlnm.Print_Area" localSheetId="0">'2попр.27.04.16№'!$A$1:$G$206</definedName>
  </definedNames>
  <calcPr fullCalcOnLoad="1"/>
</workbook>
</file>

<file path=xl/sharedStrings.xml><?xml version="1.0" encoding="utf-8"?>
<sst xmlns="http://schemas.openxmlformats.org/spreadsheetml/2006/main" count="774" uniqueCount="338">
  <si>
    <t/>
  </si>
  <si>
    <t>0309</t>
  </si>
  <si>
    <t>0314</t>
  </si>
  <si>
    <t>0409</t>
  </si>
  <si>
    <t>Связь и информатика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</si>
  <si>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</si>
  <si>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</si>
  <si>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</si>
  <si>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</si>
  <si>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</si>
  <si>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</si>
  <si>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</si>
  <si>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</si>
  <si>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</si>
  <si>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</si>
  <si>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</si>
  <si>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</si>
  <si>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</si>
  <si>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0310</t>
  </si>
  <si>
    <t>0503</t>
  </si>
  <si>
    <t>Молодежная политика и оздоровление детей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</si>
  <si>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</si>
  <si>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</si>
  <si>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</si>
  <si>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</si>
  <si>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</si>
  <si>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</si>
  <si>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</si>
  <si>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</si>
  <si>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</si>
  <si>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</si>
  <si>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</si>
  <si>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</si>
  <si>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</si>
  <si>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</si>
  <si>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</si>
  <si>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</si>
  <si>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</si>
  <si>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</si>
  <si>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</si>
  <si>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</si>
  <si>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</si>
  <si>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</si>
  <si>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</si>
  <si>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</si>
  <si>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</si>
  <si>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</si>
  <si>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</si>
  <si>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</si>
  <si>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</si>
  <si>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</si>
  <si>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</si>
  <si>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</si>
  <si>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</si>
  <si>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</si>
  <si>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</si>
  <si>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</si>
  <si>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</si>
  <si>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</si>
  <si>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</si>
  <si>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</si>
  <si>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</si>
  <si>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Пенсионное обеспечение</t>
  </si>
  <si>
    <t>62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</si>
  <si>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</si>
  <si>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</si>
  <si>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</si>
  <si>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</si>
  <si>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</si>
  <si>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</si>
  <si>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</si>
  <si>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</si>
  <si>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</si>
  <si>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Приложение   6.1.</t>
  </si>
  <si>
    <t>к Решению Совета депутатов</t>
  </si>
  <si>
    <t>МО Войсковицкое сельское поселение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</si>
  <si>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</si>
  <si>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</si>
  <si>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61.8.7134</t>
  </si>
  <si>
    <t>62.9.1301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</si>
  <si>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</si>
  <si>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</si>
  <si>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</si>
  <si>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</si>
  <si>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71.5.1280</t>
  </si>
  <si>
    <t>Проведение мероприятий в области спорта и физической культуры</t>
  </si>
  <si>
    <t>71.4.1250</t>
  </si>
  <si>
    <t>71.4.1260</t>
  </si>
  <si>
    <t>71.4</t>
  </si>
  <si>
    <t>71.4.1563</t>
  </si>
  <si>
    <t>71.4.1564</t>
  </si>
  <si>
    <t>71.3</t>
  </si>
  <si>
    <t>71.3.1520</t>
  </si>
  <si>
    <t>71.3.1521</t>
  </si>
  <si>
    <t>71.3.1522</t>
  </si>
  <si>
    <t>71.3.1538</t>
  </si>
  <si>
    <t>71.3.1540</t>
  </si>
  <si>
    <t>71.3.1542</t>
  </si>
  <si>
    <t>71.3.1539</t>
  </si>
  <si>
    <t>71.3.1554</t>
  </si>
  <si>
    <t>71.2</t>
  </si>
  <si>
    <t>71.2.1569</t>
  </si>
  <si>
    <t>71.2.1509</t>
  </si>
  <si>
    <t>71.2.1510</t>
  </si>
  <si>
    <t>71.2.1512</t>
  </si>
  <si>
    <t>Мероприятия по обеспечению первичных мер пожарной безопасности</t>
  </si>
  <si>
    <t>71.1</t>
  </si>
  <si>
    <t>71.1.1516</t>
  </si>
  <si>
    <t>71.5.1566</t>
  </si>
  <si>
    <t>71.5</t>
  </si>
  <si>
    <t>ПРОГРАММНАЯ ЧАСТЬ</t>
  </si>
  <si>
    <t>Мероприятия в области информационно-коммуникационных технологий</t>
  </si>
  <si>
    <t>Мероприятия по землеустройству и землепользованию</t>
  </si>
  <si>
    <t xml:space="preserve">Прочая закупка товаров, работ и услуг для обеспечения государственных (муниципальных) нужд </t>
  </si>
  <si>
    <t>Обеспечение безопасности на территории МО Войсковицкое сельское поселение</t>
  </si>
  <si>
    <t>Проведение мероприятий по гражданской обороне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</si>
  <si>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</si>
  <si>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Профилактика терроризма и экстремизма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</si>
  <si>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</si>
  <si>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</si>
  <si>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</si>
  <si>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</si>
  <si>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Строительство и содержание автомобильных дорог и инженерных сооружений на них в границах муниципального образования</t>
  </si>
  <si>
    <t>Проведение мероприятий по обеспечению безопасности дорожного движения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</si>
  <si>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</si>
  <si>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</si>
  <si>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</si>
  <si>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</si>
  <si>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</si>
  <si>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Мероприятия по обеспечению деятельности подведомственных учреждений физкультуры и спорта</t>
  </si>
  <si>
    <t>Организация временных оплачиваемых рабочих мест для несовершеннолетних граждан</t>
  </si>
  <si>
    <t>НЕПРОГРАММНАЯ ЧАСТЬ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</si>
  <si>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</si>
  <si>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</si>
  <si>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</si>
  <si>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</si>
  <si>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</si>
  <si>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</si>
  <si>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</si>
  <si>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</si>
  <si>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</si>
  <si>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</si>
  <si>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</si>
  <si>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</si>
  <si>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</si>
  <si>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</si>
  <si>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Противодействие коррупции в администрации сельского поселения</t>
  </si>
  <si>
    <t>Развитие муниципальной службы</t>
  </si>
  <si>
    <t>71.1.1518</t>
  </si>
  <si>
    <t>71.3.1541</t>
  </si>
  <si>
    <t>71.5.1534</t>
  </si>
  <si>
    <t>62.9.1500</t>
  </si>
  <si>
    <t>62.9.5100</t>
  </si>
  <si>
    <t>Капитальный ремонт и ремонт автомобильных дорог общего пользования местного значения</t>
  </si>
  <si>
    <t>71.3.1560</t>
  </si>
  <si>
    <t>Стимулирование экономичесой активности на территории МО Войсковицкое сельское поселение</t>
  </si>
  <si>
    <t>612</t>
  </si>
  <si>
    <t>Субсидии на  ные цели</t>
  </si>
  <si>
    <t xml:space="preserve">Распределение бюджетных ассигнований  по целевым статьям, группам и подгруппам видов расходов классификации расходов бюджетов, а также по разделам и подразделам классификации расходов бюджетов бюджета МО Войсковицкое сельское поселение на 2016 год  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</si>
  <si>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</si>
  <si>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</si>
  <si>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Прочая закупка товаров, работ и услуг для обеспечения государственных (муниципальных) нужд</t>
  </si>
  <si>
    <t>Мероприятия в области строительства, архитектуры и градостроительства</t>
  </si>
  <si>
    <t>71.1.1517</t>
  </si>
  <si>
    <t xml:space="preserve">Общеэкономические вопросы </t>
  </si>
  <si>
    <t>0401</t>
  </si>
  <si>
    <t>Мероприятия по развитию и поддержке малого предпринимательства</t>
  </si>
  <si>
    <t>71.1.1551</t>
  </si>
  <si>
    <t>Сельское хозяйство и рыболовство</t>
  </si>
  <si>
    <t>0405</t>
  </si>
  <si>
    <t>Содействие созданию условий для развития  сельского хозяйства</t>
  </si>
  <si>
    <t>71.1.1552</t>
  </si>
  <si>
    <t>ПОДПРОГРАММА 2.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</si>
  <si>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</si>
  <si>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</si>
  <si>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</si>
  <si>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ПОДПРОГРАММА 3.</t>
  </si>
  <si>
    <t>Жилищное хозяйство</t>
  </si>
  <si>
    <t>Закупки товаров, работ и услуг в целях капитального ремонта государственного (муниципального) имущества</t>
  </si>
  <si>
    <t>Коммунальное хозяйство</t>
  </si>
  <si>
    <t>Проведение мероприятий по озеленению территории поселения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</si>
  <si>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</si>
  <si>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</si>
  <si>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Мероприятия по энергосбережению  и повышению энергетической эффективности муниципальных объектов</t>
  </si>
  <si>
    <t>71.3.1553</t>
  </si>
  <si>
    <t>Дорожное хозяйство (Дорожные фонды)</t>
  </si>
  <si>
    <t>71.3.7014</t>
  </si>
  <si>
    <t>ПОДПРОГРАММА 4.</t>
  </si>
  <si>
    <t>Культура</t>
  </si>
  <si>
    <t>Мероприятия по обеспечению деятельности подведомственных учреждений культуры (МБУК)</t>
  </si>
  <si>
    <t>Мероприятия по обеспечению деятельности муниципальных библиотек</t>
  </si>
  <si>
    <t>71.4.7067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</si>
  <si>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</t>
  </si>
  <si>
    <t>71.4.7036</t>
  </si>
  <si>
    <t>ПОДПРОГРАММА 5.</t>
  </si>
  <si>
    <t>Физическая культура</t>
  </si>
  <si>
    <t>1101</t>
  </si>
  <si>
    <t>Строительство и реконструкция спортивных сооружений</t>
  </si>
  <si>
    <t>71.5.1639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</si>
  <si>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</si>
  <si>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</si>
  <si>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Проведение мероприятий для детей и молодежи</t>
  </si>
  <si>
    <t>71.5.1523</t>
  </si>
  <si>
    <t>Комплексные меры по профилактике безнадзорности и правонарушений несовершеннолетних</t>
  </si>
  <si>
    <t>71.5.1568</t>
  </si>
  <si>
    <t>62.9.1528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</si>
  <si>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</si>
  <si>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>62.9.1641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</si>
  <si>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</si>
  <si>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62.9.1659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</si>
  <si>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</si>
  <si>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62.9.7088</t>
  </si>
  <si>
    <t>62.9.7202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</si>
  <si>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</si>
  <si>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</si>
  <si>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</si>
  <si>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</si>
  <si>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62.9.9558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</si>
  <si>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</si>
  <si>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</si>
  <si>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ВЦП "Развитие части территории Войсковицкого сельского поселения  Гатчинского муниципального района " </t>
  </si>
  <si>
    <t>62.9.1649</t>
  </si>
  <si>
    <t>Мероприятия по борьбе с борщевиком Сосновского</t>
  </si>
  <si>
    <t>62.9.1567</t>
  </si>
  <si>
    <t>Целевая статья с 2016 года</t>
  </si>
  <si>
    <t>71.1.03. 15160</t>
  </si>
  <si>
    <t>Закупка товаров, работ и услуг в сфере информационно- коммуникационных технологий</t>
  </si>
  <si>
    <t>71.1.03.15160</t>
  </si>
  <si>
    <t>242</t>
  </si>
  <si>
    <t>71.1.03.15170</t>
  </si>
  <si>
    <t>71.1.03.15180</t>
  </si>
  <si>
    <t>71.1.03.15510</t>
  </si>
  <si>
    <t>71.1.03.15520</t>
  </si>
  <si>
    <t>71.2.03.15090</t>
  </si>
  <si>
    <t>71.2.03.15100</t>
  </si>
  <si>
    <t>71.2.03.15120</t>
  </si>
  <si>
    <t>71.2.03.15690</t>
  </si>
  <si>
    <t>71.3.03.15210</t>
  </si>
  <si>
    <t>71.3.03.15220</t>
  </si>
  <si>
    <t>71.3.03.15380</t>
  </si>
  <si>
    <t>71.3.03.15400</t>
  </si>
  <si>
    <t>71.3.03.15410</t>
  </si>
  <si>
    <t>71.3.03.15420</t>
  </si>
  <si>
    <t>71.3.03.15530</t>
  </si>
  <si>
    <t>71.3.03.15390</t>
  </si>
  <si>
    <t>71.3.03.15540</t>
  </si>
  <si>
    <t>71.4.03.12500</t>
  </si>
  <si>
    <t>71.4.03.12600</t>
  </si>
  <si>
    <t>71.4.03.S.1564</t>
  </si>
  <si>
    <t>71.4.03.70670</t>
  </si>
  <si>
    <t>71.4.03.70360</t>
  </si>
  <si>
    <t>71.5.03.12800</t>
  </si>
  <si>
    <t>71.5.03.15340</t>
  </si>
  <si>
    <t>71.5.03.16390</t>
  </si>
  <si>
    <t>71.5.03.15230</t>
  </si>
  <si>
    <t>71.5.03.15660</t>
  </si>
  <si>
    <t>71.5.03.15680</t>
  </si>
  <si>
    <t xml:space="preserve">Ведомственные целевые программы МО Войсковицкое сельское поселение  </t>
  </si>
  <si>
    <t>62.9.S/1567</t>
  </si>
  <si>
    <t>62.9.00.70880</t>
  </si>
  <si>
    <t>62.9.00.95580</t>
  </si>
  <si>
    <t>79.2.03.00000</t>
  </si>
  <si>
    <t>79.3.03.00000</t>
  </si>
  <si>
    <t>79.4.03.00000</t>
  </si>
  <si>
    <t>79.5.03.00000</t>
  </si>
  <si>
    <t>79.6.03.00000</t>
  </si>
  <si>
    <t>61.7.00.11020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</si>
  <si>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</si>
  <si>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</si>
  <si>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</si>
  <si>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61.7.00.11040</t>
  </si>
  <si>
    <t>61.8.00.11030</t>
  </si>
  <si>
    <t>61.8.00.11050</t>
  </si>
  <si>
    <t>62.9.00.13000</t>
  </si>
  <si>
    <t>62.9.00.13010</t>
  </si>
  <si>
    <t>62.9.00.13020</t>
  </si>
  <si>
    <t>62.9.00.13030</t>
  </si>
  <si>
    <t>62.9.00.13040</t>
  </si>
  <si>
    <t>62.9.00.13050</t>
  </si>
  <si>
    <t>62.9.00.13060</t>
  </si>
  <si>
    <t>62.9.00.13070</t>
  </si>
  <si>
    <t>62.9.00.15020</t>
  </si>
  <si>
    <t>62.9.00.15030</t>
  </si>
  <si>
    <t>62.9.00.15000</t>
  </si>
  <si>
    <t>62.9.00.15050</t>
  </si>
  <si>
    <t>Уплата иных платежей</t>
  </si>
  <si>
    <t>853</t>
  </si>
  <si>
    <t>62.9.00.15070</t>
  </si>
  <si>
    <t>62.9.00.15280</t>
  </si>
  <si>
    <t>62.9.03.15430</t>
  </si>
  <si>
    <t>62.9.00.15430</t>
  </si>
  <si>
    <t>62.9.00.16410</t>
  </si>
  <si>
    <t>62.9.00.16590</t>
  </si>
  <si>
    <t>62.9.00.51000</t>
  </si>
  <si>
    <t>62.9.00.51180</t>
  </si>
  <si>
    <t>79.1.03.0.0000</t>
  </si>
  <si>
    <t>71.3.03.7.0140</t>
  </si>
  <si>
    <t>71.3.03.15600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</si>
  <si>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</si>
  <si>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 xml:space="preserve"> Бюджет на  2016 год (до внесения изменений) (тыс.руб) </t>
  </si>
  <si>
    <t xml:space="preserve"> Бюджет на  2016 год (с учетом изменений) (тыс.руб)</t>
  </si>
  <si>
    <t>71.3.03.S.0140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</si>
  <si>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</si>
  <si>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</si>
  <si>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</si>
  <si>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119</t>
  </si>
  <si>
    <t>71.3.03.1640</t>
  </si>
  <si>
    <t>71.4.03.15630</t>
  </si>
  <si>
    <t>Услуги связи</t>
  </si>
  <si>
    <t>Прочие выплаты</t>
  </si>
  <si>
    <t>112</t>
  </si>
  <si>
    <t>61.8.00.71340</t>
  </si>
  <si>
    <t>71.3.03.S.0880</t>
  </si>
  <si>
    <t>(МБ)Содействие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</si>
  <si>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>71.3.03.S.4310</t>
  </si>
  <si>
    <t>,</t>
  </si>
  <si>
    <t>71.3.03.7.4390</t>
  </si>
  <si>
    <t xml:space="preserve">(Обл.бюд.)Содействие развитию иных форм местного самоуправления на части территории населенных пунктов,  являющихся административным центром поселения ( 42-ОЗ) </t>
  </si>
  <si>
    <t xml:space="preserve">(Мест.бюд.)Содействие развитию иных форм местного самоуправления на части территории населенных пунктов,  являющихся административным центром поселения ( 42-ОЗ) </t>
  </si>
  <si>
    <t>71.3.03.S.4390</t>
  </si>
  <si>
    <t>ВЦП "Развитие части территории Войсковицкого сельского поселения  Гатчинского муниципального района "( 42-оз)</t>
  </si>
  <si>
    <t>79.1.03.00000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</si>
  <si>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 (мест.бюджет)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</si>
  <si>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 (обл.Бюджет)</t>
  </si>
  <si>
    <r>
      <t xml:space="preserve">Прочая закупка товаров, работ и услуг для обеспечения государственных (муниципальных) нужд </t>
    </r>
    <r>
      <rPr>
        <b/>
        <i/>
        <sz val="10"/>
        <rFont val="Times New Roman"/>
        <family val="1"/>
      </rPr>
      <t>(софинансир.из бюджета МО)</t>
    </r>
  </si>
  <si>
    <r>
      <t xml:space="preserve">Прочая закупка товаров, работ и услуг для обеспечения государственных (муниципальных) нужд </t>
    </r>
    <r>
      <rPr>
        <b/>
        <i/>
        <sz val="10"/>
        <rFont val="Times New Roman"/>
        <family val="1"/>
      </rPr>
      <t>(обл.бюджет)</t>
    </r>
  </si>
  <si>
    <t>(ОБ)Содействие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</si>
  <si>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>71.3.03.7.0880</t>
  </si>
  <si>
    <t>Мероприятия по борьбе с борщевиком Сосновского (МБ)</t>
  </si>
  <si>
    <t>Мероприятия по борьбе с борщевиком Сосновского (ОБ)</t>
  </si>
  <si>
    <t>Прочие мероприятия по благоустройству территории  поселения(спорт.площадка) (МБ)</t>
  </si>
  <si>
    <t>71.3.03.S5420</t>
  </si>
  <si>
    <t>63.7.06.7.4310</t>
  </si>
  <si>
    <t>71.2.03.S.0880</t>
  </si>
  <si>
    <t>71.2.03.7.0880</t>
  </si>
  <si>
    <t>Мероприятия по отлову безнадзорных животных на территории Войсковицкого сельского поселения</t>
  </si>
  <si>
    <t>71.3.03.15550</t>
  </si>
  <si>
    <t xml:space="preserve"> от 27.04.2016 г № 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</si>
</sst>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000000"/>
    <numFmt numFmtId="184" formatCode="#,##0.000"/>
    <numFmt numFmtId="185" formatCode="#,##0.0000"/>
    <numFmt numFmtId="186" formatCode="#,##0.00000"/>
    <numFmt numFmtId="187" formatCode="0.0000"/>
    <numFmt numFmtId="188" formatCode="0.00000"/>
    <numFmt numFmtId="189" formatCode="0.000"/>
    <numFmt numFmtId="190" formatCode="0.0"/>
    <numFmt numFmtId="191" formatCode="#,##0.000000"/>
  </numFmts>
  <fonts count="6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sz val="7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sz val="8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7"/>
      <color theme="0" tint="-0.34997999668121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distributed"/>
    </xf>
    <xf numFmtId="4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 vertical="distributed"/>
    </xf>
    <xf numFmtId="0" fontId="8" fillId="33" borderId="0" xfId="0" applyFont="1" applyFill="1" applyAlignment="1">
      <alignment vertical="distributed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/>
    </xf>
    <xf numFmtId="0" fontId="5" fillId="33" borderId="13" xfId="0" applyFont="1" applyFill="1" applyBorder="1" applyAlignment="1">
      <alignment vertical="distributed" wrapText="1"/>
    </xf>
    <xf numFmtId="2" fontId="11" fillId="33" borderId="13" xfId="0" applyNumberFormat="1" applyFont="1" applyFill="1" applyBorder="1" applyAlignment="1">
      <alignment vertical="justify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11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7" fillId="33" borderId="0" xfId="0" applyFont="1" applyFill="1" applyAlignment="1">
      <alignment vertical="distributed"/>
    </xf>
    <xf numFmtId="0" fontId="7" fillId="33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84" fontId="7" fillId="33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1" fillId="33" borderId="32" xfId="0" applyNumberFormat="1" applyFont="1" applyFill="1" applyBorder="1" applyAlignment="1">
      <alignment horizontal="center" vertical="center" shrinkToFit="1"/>
    </xf>
    <xf numFmtId="184" fontId="7" fillId="0" borderId="18" xfId="0" applyNumberFormat="1" applyFont="1" applyFill="1" applyBorder="1" applyAlignment="1">
      <alignment horizontal="center" vertical="center" wrapText="1"/>
    </xf>
    <xf numFmtId="186" fontId="7" fillId="33" borderId="0" xfId="0" applyNumberFormat="1" applyFont="1" applyFill="1" applyAlignment="1">
      <alignment/>
    </xf>
    <xf numFmtId="186" fontId="10" fillId="33" borderId="0" xfId="0" applyNumberFormat="1" applyFont="1" applyFill="1" applyBorder="1" applyAlignment="1">
      <alignment horizontal="center" vertical="center" wrapText="1"/>
    </xf>
    <xf numFmtId="186" fontId="8" fillId="33" borderId="0" xfId="0" applyNumberFormat="1" applyFont="1" applyFill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 wrapText="1"/>
    </xf>
    <xf numFmtId="186" fontId="1" fillId="33" borderId="16" xfId="0" applyNumberFormat="1" applyFont="1" applyFill="1" applyBorder="1" applyAlignment="1">
      <alignment horizontal="center" vertical="center"/>
    </xf>
    <xf numFmtId="186" fontId="1" fillId="33" borderId="18" xfId="0" applyNumberFormat="1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186" fontId="7" fillId="0" borderId="29" xfId="0" applyNumberFormat="1" applyFont="1" applyFill="1" applyBorder="1" applyAlignment="1">
      <alignment horizontal="center" vertical="center" wrapText="1"/>
    </xf>
    <xf numFmtId="184" fontId="5" fillId="0" borderId="23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185" fontId="7" fillId="0" borderId="18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3" fontId="1" fillId="0" borderId="35" xfId="0" applyNumberFormat="1" applyFont="1" applyFill="1" applyBorder="1" applyAlignment="1">
      <alignment horizontal="left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6" fontId="5" fillId="33" borderId="12" xfId="0" applyNumberFormat="1" applyFont="1" applyFill="1" applyBorder="1" applyAlignment="1">
      <alignment horizontal="center" vertical="center" wrapText="1"/>
    </xf>
    <xf numFmtId="186" fontId="7" fillId="33" borderId="12" xfId="0" applyNumberFormat="1" applyFont="1" applyFill="1" applyBorder="1" applyAlignment="1">
      <alignment horizontal="center" vertical="center" wrapText="1"/>
    </xf>
    <xf numFmtId="186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4" fontId="5" fillId="0" borderId="36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187" fontId="7" fillId="0" borderId="37" xfId="0" applyNumberFormat="1" applyFont="1" applyBorder="1" applyAlignment="1">
      <alignment horizontal="center"/>
    </xf>
    <xf numFmtId="185" fontId="7" fillId="0" borderId="38" xfId="0" applyNumberFormat="1" applyFont="1" applyFill="1" applyBorder="1" applyAlignment="1">
      <alignment horizontal="center" vertical="center" wrapText="1"/>
    </xf>
    <xf numFmtId="184" fontId="5" fillId="0" borderId="37" xfId="0" applyNumberFormat="1" applyFont="1" applyFill="1" applyBorder="1" applyAlignment="1">
      <alignment horizontal="center" vertical="center" wrapText="1"/>
    </xf>
    <xf numFmtId="186" fontId="7" fillId="0" borderId="38" xfId="0" applyNumberFormat="1" applyFont="1" applyFill="1" applyBorder="1" applyAlignment="1">
      <alignment horizontal="center" vertical="center" wrapText="1"/>
    </xf>
    <xf numFmtId="186" fontId="7" fillId="0" borderId="39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55" fillId="0" borderId="12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4" fontId="55" fillId="0" borderId="18" xfId="0" applyNumberFormat="1" applyFont="1" applyFill="1" applyBorder="1" applyAlignment="1">
      <alignment horizontal="center" vertical="center" wrapText="1"/>
    </xf>
    <xf numFmtId="186" fontId="5" fillId="0" borderId="4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49" fontId="57" fillId="0" borderId="10" xfId="0" applyNumberFormat="1" applyFont="1" applyFill="1" applyBorder="1" applyAlignment="1">
      <alignment horizontal="left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186" fontId="57" fillId="0" borderId="12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49" fontId="58" fillId="0" borderId="10" xfId="0" applyNumberFormat="1" applyFont="1" applyFill="1" applyBorder="1" applyAlignment="1">
      <alignment horizontal="left" vertical="center" wrapText="1"/>
    </xf>
    <xf numFmtId="186" fontId="58" fillId="0" borderId="12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Alignment="1">
      <alignment/>
    </xf>
    <xf numFmtId="4" fontId="7" fillId="0" borderId="41" xfId="0" applyNumberFormat="1" applyFont="1" applyFill="1" applyBorder="1" applyAlignment="1">
      <alignment horizontal="center" vertical="center" wrapText="1"/>
    </xf>
    <xf numFmtId="186" fontId="7" fillId="0" borderId="41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12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4" fontId="60" fillId="33" borderId="0" xfId="0" applyNumberFormat="1" applyFont="1" applyFill="1" applyAlignment="1">
      <alignment/>
    </xf>
    <xf numFmtId="188" fontId="6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86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0" fillId="12" borderId="0" xfId="0" applyFont="1" applyFill="1" applyBorder="1" applyAlignment="1">
      <alignment vertical="center"/>
    </xf>
    <xf numFmtId="0" fontId="60" fillId="34" borderId="0" xfId="0" applyFont="1" applyFill="1" applyBorder="1" applyAlignment="1">
      <alignment vertical="center"/>
    </xf>
    <xf numFmtId="0" fontId="60" fillId="35" borderId="0" xfId="0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0" fontId="60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12" borderId="0" xfId="0" applyFont="1" applyFill="1" applyBorder="1" applyAlignment="1">
      <alignment/>
    </xf>
    <xf numFmtId="186" fontId="60" fillId="0" borderId="0" xfId="0" applyNumberFormat="1" applyFont="1" applyFill="1" applyBorder="1" applyAlignment="1">
      <alignment vertical="center"/>
    </xf>
    <xf numFmtId="188" fontId="60" fillId="34" borderId="0" xfId="0" applyNumberFormat="1" applyFont="1" applyFill="1" applyBorder="1" applyAlignment="1">
      <alignment vertical="center"/>
    </xf>
    <xf numFmtId="186" fontId="59" fillId="33" borderId="0" xfId="0" applyNumberFormat="1" applyFont="1" applyFill="1" applyAlignment="1">
      <alignment/>
    </xf>
    <xf numFmtId="188" fontId="60" fillId="0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" fontId="5" fillId="33" borderId="44" xfId="0" applyNumberFormat="1" applyFont="1" applyFill="1" applyBorder="1" applyAlignment="1">
      <alignment horizontal="center" vertical="center" wrapText="1"/>
    </xf>
    <xf numFmtId="4" fontId="5" fillId="33" borderId="45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186" fontId="5" fillId="33" borderId="44" xfId="0" applyNumberFormat="1" applyFont="1" applyFill="1" applyBorder="1" applyAlignment="1">
      <alignment horizontal="center" vertical="center" wrapText="1"/>
    </xf>
    <xf numFmtId="186" fontId="5" fillId="33" borderId="45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186" fontId="5" fillId="0" borderId="44" xfId="0" applyNumberFormat="1" applyFont="1" applyFill="1" applyBorder="1" applyAlignment="1">
      <alignment horizontal="center" vertical="center" wrapText="1"/>
    </xf>
    <xf numFmtId="186" fontId="5" fillId="0" borderId="4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view="pageBreakPreview" zoomScale="80" zoomScaleNormal="90" zoomScaleSheetLayoutView="80" zoomScalePageLayoutView="0" workbookViewId="0" topLeftCell="A1">
      <selection activeCell="F14" sqref="F14"/>
    </sheetView>
  </sheetViews>
  <sheetFormatPr defaultColWidth="9.140625" defaultRowHeight="12.75" outlineLevelRow="1"/>
  <cols>
    <col min="1" max="1" width="73.28125" style="57" customWidth="1"/>
    <col min="2" max="2" width="11.00390625" style="8" hidden="1" customWidth="1"/>
    <col min="3" max="3" width="13.00390625" style="58" customWidth="1"/>
    <col min="4" max="4" width="5.8515625" style="58" customWidth="1"/>
    <col min="5" max="5" width="7.8515625" style="58" customWidth="1"/>
    <col min="6" max="6" width="14.28125" style="7" customWidth="1"/>
    <col min="7" max="7" width="14.00390625" style="7" customWidth="1"/>
    <col min="8" max="8" width="8.8515625" style="100" hidden="1" customWidth="1"/>
    <col min="9" max="9" width="6.00390625" style="99" hidden="1" customWidth="1"/>
    <col min="10" max="10" width="12.8515625" style="112" hidden="1" customWidth="1"/>
    <col min="11" max="11" width="7.140625" style="8" hidden="1" customWidth="1"/>
    <col min="12" max="12" width="7.421875" style="8" customWidth="1"/>
    <col min="13" max="13" width="9.140625" style="8" customWidth="1"/>
    <col min="14" max="14" width="14.7109375" style="8" bestFit="1" customWidth="1"/>
    <col min="15" max="16384" width="9.140625" style="8" customWidth="1"/>
  </cols>
  <sheetData>
    <row r="1" spans="1:7" ht="12.75" customHeight="1">
      <c r="A1" s="6"/>
      <c r="B1" s="152" t="s">
        <v>73</v>
      </c>
      <c r="C1" s="152"/>
      <c r="D1" s="152"/>
      <c r="E1" s="152"/>
      <c r="F1" s="152"/>
      <c r="G1" s="152"/>
    </row>
    <row r="2" spans="1:7" ht="12.75" customHeight="1">
      <c r="A2" s="9"/>
      <c r="B2" s="153" t="s">
        <v>74</v>
      </c>
      <c r="C2" s="153"/>
      <c r="D2" s="153"/>
      <c r="E2" s="153"/>
      <c r="F2" s="153"/>
      <c r="G2" s="153"/>
    </row>
    <row r="3" spans="1:7" ht="12.75" customHeight="1">
      <c r="A3" s="9"/>
      <c r="B3" s="153" t="s">
        <v>75</v>
      </c>
      <c r="C3" s="153"/>
      <c r="D3" s="153"/>
      <c r="E3" s="153"/>
      <c r="F3" s="153"/>
      <c r="G3" s="153"/>
    </row>
    <row r="4" spans="1:7" ht="12.75" customHeight="1">
      <c r="A4" s="10"/>
      <c r="B4" s="153" t="s">
        <v>337</v>
      </c>
      <c r="C4" s="153"/>
      <c r="D4" s="153"/>
      <c r="E4" s="153"/>
      <c r="F4" s="153"/>
      <c r="G4" s="153"/>
    </row>
    <row r="5" spans="1:7" ht="12" customHeight="1">
      <c r="A5" s="154"/>
      <c r="B5" s="154"/>
      <c r="C5" s="154"/>
      <c r="D5" s="154"/>
      <c r="E5" s="154"/>
      <c r="F5" s="154"/>
      <c r="G5" s="78"/>
    </row>
    <row r="6" spans="1:7" ht="12.75" customHeight="1" hidden="1">
      <c r="A6" s="154"/>
      <c r="B6" s="154"/>
      <c r="C6" s="154"/>
      <c r="D6" s="154"/>
      <c r="E6" s="154"/>
      <c r="F6" s="154"/>
      <c r="G6" s="78"/>
    </row>
    <row r="7" spans="1:7" ht="75" customHeight="1">
      <c r="A7" s="155" t="s">
        <v>158</v>
      </c>
      <c r="B7" s="155"/>
      <c r="C7" s="155"/>
      <c r="D7" s="155"/>
      <c r="E7" s="155"/>
      <c r="F7" s="155"/>
      <c r="G7" s="79"/>
    </row>
    <row r="8" spans="1:10" ht="12.75">
      <c r="A8" s="10"/>
      <c r="B8" s="11"/>
      <c r="C8" s="12"/>
      <c r="D8" s="12"/>
      <c r="E8" s="12"/>
      <c r="F8" s="13"/>
      <c r="G8" s="80"/>
      <c r="J8" s="136"/>
    </row>
    <row r="9" spans="1:10" ht="64.5" thickBot="1">
      <c r="A9" s="14" t="s">
        <v>13</v>
      </c>
      <c r="B9" s="15" t="s">
        <v>15</v>
      </c>
      <c r="C9" s="16" t="s">
        <v>224</v>
      </c>
      <c r="D9" s="16" t="s">
        <v>16</v>
      </c>
      <c r="E9" s="16" t="s">
        <v>14</v>
      </c>
      <c r="F9" s="75" t="s">
        <v>299</v>
      </c>
      <c r="G9" s="81" t="s">
        <v>300</v>
      </c>
      <c r="H9" s="101"/>
      <c r="J9" s="137"/>
    </row>
    <row r="10" spans="1:10" ht="12.75" customHeight="1">
      <c r="A10" s="17" t="s">
        <v>110</v>
      </c>
      <c r="B10" s="18"/>
      <c r="C10" s="18"/>
      <c r="D10" s="19"/>
      <c r="E10" s="20"/>
      <c r="F10" s="21">
        <f>F11+F132</f>
        <v>29668.410709999996</v>
      </c>
      <c r="G10" s="82">
        <f>G11+G132</f>
        <v>30940.77042</v>
      </c>
      <c r="J10" s="136"/>
    </row>
    <row r="11" spans="1:11" ht="33.75" customHeight="1" thickBot="1">
      <c r="A11" s="22" t="s">
        <v>159</v>
      </c>
      <c r="B11" s="23">
        <v>71</v>
      </c>
      <c r="C11" s="23">
        <v>71</v>
      </c>
      <c r="D11" s="24"/>
      <c r="E11" s="25"/>
      <c r="F11" s="26">
        <f>F12+F28+F45+F93+F110</f>
        <v>25478.48435</v>
      </c>
      <c r="G11" s="83">
        <f>G12+G28+G45+G93+G110</f>
        <v>30625.77042</v>
      </c>
      <c r="H11" s="128"/>
      <c r="I11" s="129"/>
      <c r="J11" s="138"/>
      <c r="K11" s="130"/>
    </row>
    <row r="12" spans="1:11" ht="14.25" customHeight="1">
      <c r="A12" s="27" t="s">
        <v>160</v>
      </c>
      <c r="B12" s="156" t="s">
        <v>106</v>
      </c>
      <c r="C12" s="156" t="s">
        <v>106</v>
      </c>
      <c r="D12" s="158"/>
      <c r="E12" s="160"/>
      <c r="F12" s="162">
        <f>F14+F17+F22+F25</f>
        <v>910</v>
      </c>
      <c r="G12" s="162">
        <f>G14+G17+G22+G25</f>
        <v>910</v>
      </c>
      <c r="H12" s="128"/>
      <c r="I12" s="129"/>
      <c r="J12" s="139"/>
      <c r="K12" s="130"/>
    </row>
    <row r="13" spans="1:11" ht="26.25" thickBot="1">
      <c r="A13" s="28" t="s">
        <v>155</v>
      </c>
      <c r="B13" s="157"/>
      <c r="C13" s="157"/>
      <c r="D13" s="159"/>
      <c r="E13" s="161"/>
      <c r="F13" s="163"/>
      <c r="G13" s="163"/>
      <c r="H13" s="128"/>
      <c r="I13" s="129"/>
      <c r="J13" s="139"/>
      <c r="K13" s="130"/>
    </row>
    <row r="14" spans="1:11" ht="12.75">
      <c r="A14" s="29" t="s">
        <v>4</v>
      </c>
      <c r="B14" s="30"/>
      <c r="C14" s="30"/>
      <c r="D14" s="30" t="s">
        <v>0</v>
      </c>
      <c r="E14" s="30" t="s">
        <v>5</v>
      </c>
      <c r="F14" s="31">
        <f>F15</f>
        <v>300</v>
      </c>
      <c r="G14" s="31">
        <f>G15</f>
        <v>300</v>
      </c>
      <c r="H14" s="128"/>
      <c r="I14" s="129"/>
      <c r="J14" s="139"/>
      <c r="K14" s="130"/>
    </row>
    <row r="15" spans="1:11" ht="12.75">
      <c r="A15" s="3" t="s">
        <v>111</v>
      </c>
      <c r="B15" s="4" t="s">
        <v>107</v>
      </c>
      <c r="C15" s="4" t="s">
        <v>225</v>
      </c>
      <c r="D15" s="4"/>
      <c r="E15" s="4"/>
      <c r="F15" s="5">
        <f>F16</f>
        <v>300</v>
      </c>
      <c r="G15" s="5">
        <f>G16</f>
        <v>300</v>
      </c>
      <c r="H15" s="128"/>
      <c r="I15" s="129"/>
      <c r="J15" s="139"/>
      <c r="K15" s="130"/>
    </row>
    <row r="16" spans="1:11" ht="25.5">
      <c r="A16" s="32" t="s">
        <v>226</v>
      </c>
      <c r="B16" s="33" t="s">
        <v>107</v>
      </c>
      <c r="C16" s="33" t="s">
        <v>227</v>
      </c>
      <c r="D16" s="33" t="s">
        <v>228</v>
      </c>
      <c r="E16" s="33" t="s">
        <v>5</v>
      </c>
      <c r="F16" s="34">
        <v>300</v>
      </c>
      <c r="G16" s="34">
        <v>300</v>
      </c>
      <c r="H16" s="128"/>
      <c r="I16" s="129"/>
      <c r="J16" s="139"/>
      <c r="K16" s="130"/>
    </row>
    <row r="17" spans="1:11" ht="12.75">
      <c r="A17" s="3" t="s">
        <v>83</v>
      </c>
      <c r="B17" s="4"/>
      <c r="C17" s="4"/>
      <c r="D17" s="4"/>
      <c r="E17" s="4" t="s">
        <v>56</v>
      </c>
      <c r="F17" s="5">
        <f>F18+F20</f>
        <v>610</v>
      </c>
      <c r="G17" s="5">
        <f>G18+G20</f>
        <v>610</v>
      </c>
      <c r="H17" s="128"/>
      <c r="I17" s="129"/>
      <c r="J17" s="139"/>
      <c r="K17" s="130"/>
    </row>
    <row r="18" spans="1:11" ht="12.75">
      <c r="A18" s="3" t="s">
        <v>162</v>
      </c>
      <c r="B18" s="4" t="s">
        <v>163</v>
      </c>
      <c r="C18" s="4" t="s">
        <v>229</v>
      </c>
      <c r="D18" s="4"/>
      <c r="E18" s="4"/>
      <c r="F18" s="5">
        <f>F19</f>
        <v>50</v>
      </c>
      <c r="G18" s="5">
        <f>G19</f>
        <v>50</v>
      </c>
      <c r="H18" s="128"/>
      <c r="I18" s="129"/>
      <c r="J18" s="139"/>
      <c r="K18" s="130"/>
    </row>
    <row r="19" spans="1:11" ht="25.5">
      <c r="A19" s="35" t="s">
        <v>113</v>
      </c>
      <c r="B19" s="36" t="s">
        <v>163</v>
      </c>
      <c r="C19" s="36" t="s">
        <v>229</v>
      </c>
      <c r="D19" s="36" t="s">
        <v>66</v>
      </c>
      <c r="E19" s="36" t="s">
        <v>56</v>
      </c>
      <c r="F19" s="37">
        <v>50</v>
      </c>
      <c r="G19" s="37">
        <v>50</v>
      </c>
      <c r="H19" s="128"/>
      <c r="I19" s="129"/>
      <c r="J19" s="139"/>
      <c r="K19" s="130"/>
    </row>
    <row r="20" spans="1:11" ht="12.75">
      <c r="A20" s="3" t="s">
        <v>112</v>
      </c>
      <c r="B20" s="4" t="s">
        <v>148</v>
      </c>
      <c r="C20" s="4" t="s">
        <v>230</v>
      </c>
      <c r="D20" s="4"/>
      <c r="E20" s="4"/>
      <c r="F20" s="5">
        <f>F21</f>
        <v>560</v>
      </c>
      <c r="G20" s="5">
        <f>G21</f>
        <v>560</v>
      </c>
      <c r="H20" s="128"/>
      <c r="I20" s="129"/>
      <c r="J20" s="139"/>
      <c r="K20" s="130"/>
    </row>
    <row r="21" spans="1:11" ht="26.25" thickBot="1">
      <c r="A21" s="35" t="s">
        <v>113</v>
      </c>
      <c r="B21" s="36" t="s">
        <v>148</v>
      </c>
      <c r="C21" s="36" t="s">
        <v>230</v>
      </c>
      <c r="D21" s="36" t="s">
        <v>66</v>
      </c>
      <c r="E21" s="36" t="s">
        <v>56</v>
      </c>
      <c r="F21" s="37">
        <v>560</v>
      </c>
      <c r="G21" s="37">
        <v>560</v>
      </c>
      <c r="H21" s="128">
        <v>300</v>
      </c>
      <c r="I21" s="129"/>
      <c r="J21" s="139"/>
      <c r="K21" s="130"/>
    </row>
    <row r="22" spans="1:11" ht="13.5" customHeight="1" hidden="1">
      <c r="A22" s="3" t="s">
        <v>164</v>
      </c>
      <c r="B22" s="4"/>
      <c r="C22" s="4"/>
      <c r="D22" s="4"/>
      <c r="E22" s="4" t="s">
        <v>165</v>
      </c>
      <c r="F22" s="5">
        <f>F23</f>
        <v>0</v>
      </c>
      <c r="G22" s="5">
        <v>0</v>
      </c>
      <c r="H22" s="128"/>
      <c r="I22" s="129"/>
      <c r="J22" s="139"/>
      <c r="K22" s="130"/>
    </row>
    <row r="23" spans="1:11" ht="13.5" customHeight="1" hidden="1">
      <c r="A23" s="3" t="s">
        <v>166</v>
      </c>
      <c r="B23" s="4" t="s">
        <v>167</v>
      </c>
      <c r="C23" s="4" t="s">
        <v>231</v>
      </c>
      <c r="D23" s="4"/>
      <c r="E23" s="4"/>
      <c r="F23" s="5">
        <f>F24</f>
        <v>0</v>
      </c>
      <c r="G23" s="5">
        <v>0</v>
      </c>
      <c r="H23" s="128"/>
      <c r="I23" s="129"/>
      <c r="J23" s="139"/>
      <c r="K23" s="130"/>
    </row>
    <row r="24" spans="1:11" ht="26.25" customHeight="1" hidden="1">
      <c r="A24" s="35" t="s">
        <v>113</v>
      </c>
      <c r="B24" s="36" t="s">
        <v>167</v>
      </c>
      <c r="C24" s="36" t="s">
        <v>231</v>
      </c>
      <c r="D24" s="36" t="s">
        <v>66</v>
      </c>
      <c r="E24" s="36" t="s">
        <v>165</v>
      </c>
      <c r="F24" s="37">
        <v>0</v>
      </c>
      <c r="G24" s="37">
        <v>0</v>
      </c>
      <c r="H24" s="128"/>
      <c r="I24" s="129"/>
      <c r="J24" s="139"/>
      <c r="K24" s="130"/>
    </row>
    <row r="25" spans="1:11" ht="13.5" customHeight="1" hidden="1">
      <c r="A25" s="3" t="s">
        <v>168</v>
      </c>
      <c r="B25" s="4"/>
      <c r="C25" s="4"/>
      <c r="D25" s="4"/>
      <c r="E25" s="4" t="s">
        <v>169</v>
      </c>
      <c r="F25" s="5">
        <f>F26</f>
        <v>0</v>
      </c>
      <c r="G25" s="5">
        <v>0</v>
      </c>
      <c r="H25" s="128"/>
      <c r="I25" s="129"/>
      <c r="J25" s="139"/>
      <c r="K25" s="130"/>
    </row>
    <row r="26" spans="1:11" ht="13.5" customHeight="1" hidden="1">
      <c r="A26" s="3" t="s">
        <v>170</v>
      </c>
      <c r="B26" s="4" t="s">
        <v>171</v>
      </c>
      <c r="C26" s="4" t="s">
        <v>232</v>
      </c>
      <c r="D26" s="4"/>
      <c r="E26" s="4"/>
      <c r="F26" s="5">
        <f>F27</f>
        <v>0</v>
      </c>
      <c r="G26" s="5">
        <v>0</v>
      </c>
      <c r="H26" s="128"/>
      <c r="I26" s="129"/>
      <c r="J26" s="139"/>
      <c r="K26" s="130"/>
    </row>
    <row r="27" spans="1:11" ht="12.75" customHeight="1" hidden="1">
      <c r="A27" s="35" t="s">
        <v>113</v>
      </c>
      <c r="B27" s="36" t="s">
        <v>171</v>
      </c>
      <c r="C27" s="36" t="s">
        <v>232</v>
      </c>
      <c r="D27" s="36" t="s">
        <v>66</v>
      </c>
      <c r="E27" s="36" t="s">
        <v>169</v>
      </c>
      <c r="F27" s="37">
        <v>0</v>
      </c>
      <c r="G27" s="37">
        <v>0</v>
      </c>
      <c r="H27" s="128"/>
      <c r="I27" s="129"/>
      <c r="J27" s="139"/>
      <c r="K27" s="130"/>
    </row>
    <row r="28" spans="1:11" ht="14.25">
      <c r="A28" s="27" t="s">
        <v>172</v>
      </c>
      <c r="B28" s="156" t="s">
        <v>100</v>
      </c>
      <c r="C28" s="156" t="s">
        <v>100</v>
      </c>
      <c r="D28" s="156" t="s">
        <v>0</v>
      </c>
      <c r="E28" s="164"/>
      <c r="F28" s="162">
        <f>F30+F35+F42</f>
        <v>160</v>
      </c>
      <c r="G28" s="162">
        <f>G30+G35+G42</f>
        <v>602</v>
      </c>
      <c r="H28" s="128"/>
      <c r="I28" s="129"/>
      <c r="J28" s="139"/>
      <c r="K28" s="130"/>
    </row>
    <row r="29" spans="1:11" ht="13.5" thickBot="1">
      <c r="A29" s="28" t="s">
        <v>114</v>
      </c>
      <c r="B29" s="157"/>
      <c r="C29" s="157"/>
      <c r="D29" s="157"/>
      <c r="E29" s="165"/>
      <c r="F29" s="163"/>
      <c r="G29" s="163"/>
      <c r="H29" s="128"/>
      <c r="I29" s="129"/>
      <c r="J29" s="139"/>
      <c r="K29" s="130"/>
    </row>
    <row r="30" spans="1:11" ht="25.5">
      <c r="A30" s="29" t="s">
        <v>173</v>
      </c>
      <c r="B30" s="30"/>
      <c r="C30" s="30"/>
      <c r="D30" s="30" t="s">
        <v>0</v>
      </c>
      <c r="E30" s="30" t="s">
        <v>1</v>
      </c>
      <c r="F30" s="31">
        <f>F31+F33</f>
        <v>100</v>
      </c>
      <c r="G30" s="31">
        <f>G31+G33</f>
        <v>100</v>
      </c>
      <c r="H30" s="128"/>
      <c r="I30" s="129"/>
      <c r="J30" s="140"/>
      <c r="K30" s="130"/>
    </row>
    <row r="31" spans="1:11" ht="12.75">
      <c r="A31" s="3" t="s">
        <v>115</v>
      </c>
      <c r="B31" s="4" t="s">
        <v>102</v>
      </c>
      <c r="C31" s="4" t="s">
        <v>233</v>
      </c>
      <c r="D31" s="4" t="s">
        <v>0</v>
      </c>
      <c r="E31" s="4"/>
      <c r="F31" s="5">
        <f>F32</f>
        <v>50</v>
      </c>
      <c r="G31" s="5">
        <f>G32</f>
        <v>50</v>
      </c>
      <c r="H31" s="128"/>
      <c r="I31" s="129"/>
      <c r="J31" s="140"/>
      <c r="K31" s="130"/>
    </row>
    <row r="32" spans="1:11" ht="25.5">
      <c r="A32" s="32" t="s">
        <v>161</v>
      </c>
      <c r="B32" s="33" t="s">
        <v>102</v>
      </c>
      <c r="C32" s="33" t="s">
        <v>233</v>
      </c>
      <c r="D32" s="33" t="s">
        <v>66</v>
      </c>
      <c r="E32" s="33" t="s">
        <v>1</v>
      </c>
      <c r="F32" s="34">
        <v>50</v>
      </c>
      <c r="G32" s="34">
        <v>50</v>
      </c>
      <c r="H32" s="128"/>
      <c r="I32" s="129"/>
      <c r="J32" s="140"/>
      <c r="K32" s="130"/>
    </row>
    <row r="33" spans="1:11" ht="25.5">
      <c r="A33" s="3" t="s">
        <v>116</v>
      </c>
      <c r="B33" s="4" t="s">
        <v>103</v>
      </c>
      <c r="C33" s="4" t="s">
        <v>234</v>
      </c>
      <c r="D33" s="4" t="s">
        <v>0</v>
      </c>
      <c r="E33" s="4"/>
      <c r="F33" s="5">
        <f>F34</f>
        <v>50</v>
      </c>
      <c r="G33" s="5">
        <f>G34</f>
        <v>50</v>
      </c>
      <c r="H33" s="128"/>
      <c r="I33" s="129"/>
      <c r="J33" s="140"/>
      <c r="K33" s="130"/>
    </row>
    <row r="34" spans="1:11" ht="25.5">
      <c r="A34" s="32" t="s">
        <v>161</v>
      </c>
      <c r="B34" s="33" t="s">
        <v>103</v>
      </c>
      <c r="C34" s="33" t="s">
        <v>234</v>
      </c>
      <c r="D34" s="33" t="s">
        <v>66</v>
      </c>
      <c r="E34" s="33" t="s">
        <v>1</v>
      </c>
      <c r="F34" s="34">
        <v>50</v>
      </c>
      <c r="G34" s="34">
        <v>50</v>
      </c>
      <c r="H34" s="128"/>
      <c r="I34" s="129"/>
      <c r="J34" s="140"/>
      <c r="K34" s="130"/>
    </row>
    <row r="35" spans="1:11" ht="12.75">
      <c r="A35" s="29" t="s">
        <v>174</v>
      </c>
      <c r="B35" s="30"/>
      <c r="C35" s="30"/>
      <c r="D35" s="30" t="s">
        <v>0</v>
      </c>
      <c r="E35" s="30" t="s">
        <v>18</v>
      </c>
      <c r="F35" s="31">
        <f>F36</f>
        <v>50</v>
      </c>
      <c r="G35" s="31">
        <f>G36+G38+G40</f>
        <v>492</v>
      </c>
      <c r="H35" s="128"/>
      <c r="I35" s="129"/>
      <c r="J35" s="140"/>
      <c r="K35" s="130"/>
    </row>
    <row r="36" spans="1:11" ht="12.75">
      <c r="A36" s="3" t="s">
        <v>105</v>
      </c>
      <c r="B36" s="4" t="s">
        <v>104</v>
      </c>
      <c r="C36" s="4" t="s">
        <v>235</v>
      </c>
      <c r="D36" s="4" t="s">
        <v>0</v>
      </c>
      <c r="E36" s="4"/>
      <c r="F36" s="5">
        <f>F37</f>
        <v>50</v>
      </c>
      <c r="G36" s="5">
        <f>G37</f>
        <v>280</v>
      </c>
      <c r="H36" s="128"/>
      <c r="I36" s="129"/>
      <c r="J36" s="140"/>
      <c r="K36" s="130"/>
    </row>
    <row r="37" spans="1:11" ht="25.5">
      <c r="A37" s="32" t="s">
        <v>161</v>
      </c>
      <c r="B37" s="33" t="s">
        <v>104</v>
      </c>
      <c r="C37" s="33" t="s">
        <v>235</v>
      </c>
      <c r="D37" s="33" t="s">
        <v>66</v>
      </c>
      <c r="E37" s="33" t="s">
        <v>18</v>
      </c>
      <c r="F37" s="34">
        <v>50</v>
      </c>
      <c r="G37" s="34">
        <f>F37+J37</f>
        <v>280</v>
      </c>
      <c r="H37" s="128"/>
      <c r="I37" s="129"/>
      <c r="J37" s="141">
        <v>230</v>
      </c>
      <c r="K37" s="131"/>
    </row>
    <row r="38" spans="1:11" ht="44.25" customHeight="1">
      <c r="A38" s="3" t="s">
        <v>322</v>
      </c>
      <c r="B38" s="33"/>
      <c r="C38" s="4" t="s">
        <v>333</v>
      </c>
      <c r="D38" s="33"/>
      <c r="E38" s="33"/>
      <c r="F38" s="5">
        <f>F39</f>
        <v>0</v>
      </c>
      <c r="G38" s="5">
        <f>G39</f>
        <v>212</v>
      </c>
      <c r="H38" s="128"/>
      <c r="I38" s="129"/>
      <c r="J38" s="140"/>
      <c r="K38" s="131"/>
    </row>
    <row r="39" spans="1:11" ht="25.5">
      <c r="A39" s="32" t="s">
        <v>161</v>
      </c>
      <c r="B39" s="33"/>
      <c r="C39" s="33" t="s">
        <v>333</v>
      </c>
      <c r="D39" s="33" t="s">
        <v>66</v>
      </c>
      <c r="E39" s="33" t="s">
        <v>18</v>
      </c>
      <c r="F39" s="34">
        <v>0</v>
      </c>
      <c r="G39" s="34">
        <f>F39+J39</f>
        <v>212</v>
      </c>
      <c r="H39" s="128"/>
      <c r="I39" s="129"/>
      <c r="J39" s="142">
        <f>212</f>
        <v>212</v>
      </c>
      <c r="K39" s="131"/>
    </row>
    <row r="40" spans="1:11" ht="40.5" customHeight="1" hidden="1" outlineLevel="1">
      <c r="A40" s="3" t="s">
        <v>323</v>
      </c>
      <c r="B40" s="33"/>
      <c r="C40" s="4" t="s">
        <v>334</v>
      </c>
      <c r="D40" s="33"/>
      <c r="E40" s="33"/>
      <c r="F40" s="5">
        <f>F41</f>
        <v>0</v>
      </c>
      <c r="G40" s="5">
        <f>G41</f>
        <v>0</v>
      </c>
      <c r="H40" s="128"/>
      <c r="I40" s="129"/>
      <c r="J40" s="140"/>
      <c r="K40" s="131"/>
    </row>
    <row r="41" spans="1:11" ht="25.5" hidden="1" outlineLevel="1">
      <c r="A41" s="32" t="s">
        <v>161</v>
      </c>
      <c r="B41" s="33"/>
      <c r="C41" s="33" t="s">
        <v>334</v>
      </c>
      <c r="D41" s="33" t="s">
        <v>66</v>
      </c>
      <c r="E41" s="33" t="s">
        <v>18</v>
      </c>
      <c r="F41" s="34">
        <v>0</v>
      </c>
      <c r="G41" s="34">
        <v>0</v>
      </c>
      <c r="H41" s="128"/>
      <c r="I41" s="129"/>
      <c r="J41" s="143">
        <v>173</v>
      </c>
      <c r="K41" s="131"/>
    </row>
    <row r="42" spans="1:11" ht="25.5" collapsed="1">
      <c r="A42" s="3" t="s">
        <v>175</v>
      </c>
      <c r="B42" s="4"/>
      <c r="C42" s="4"/>
      <c r="D42" s="4"/>
      <c r="E42" s="4" t="s">
        <v>2</v>
      </c>
      <c r="F42" s="5">
        <f>F43</f>
        <v>10</v>
      </c>
      <c r="G42" s="5">
        <f>G43</f>
        <v>10</v>
      </c>
      <c r="H42" s="128"/>
      <c r="I42" s="129"/>
      <c r="J42" s="140"/>
      <c r="K42" s="130"/>
    </row>
    <row r="43" spans="1:11" ht="12.75">
      <c r="A43" s="3" t="s">
        <v>117</v>
      </c>
      <c r="B43" s="4" t="s">
        <v>101</v>
      </c>
      <c r="C43" s="4" t="s">
        <v>236</v>
      </c>
      <c r="D43" s="4" t="s">
        <v>0</v>
      </c>
      <c r="E43" s="4"/>
      <c r="F43" s="5">
        <f>F44</f>
        <v>10</v>
      </c>
      <c r="G43" s="5">
        <f>G44</f>
        <v>10</v>
      </c>
      <c r="H43" s="128"/>
      <c r="I43" s="129"/>
      <c r="J43" s="140"/>
      <c r="K43" s="130"/>
    </row>
    <row r="44" spans="1:11" ht="26.25" thickBot="1">
      <c r="A44" s="35" t="s">
        <v>161</v>
      </c>
      <c r="B44" s="36" t="s">
        <v>101</v>
      </c>
      <c r="C44" s="36" t="s">
        <v>236</v>
      </c>
      <c r="D44" s="36" t="s">
        <v>66</v>
      </c>
      <c r="E44" s="36" t="s">
        <v>2</v>
      </c>
      <c r="F44" s="37">
        <v>10</v>
      </c>
      <c r="G44" s="37">
        <v>10</v>
      </c>
      <c r="H44" s="128"/>
      <c r="I44" s="129"/>
      <c r="J44" s="140"/>
      <c r="K44" s="130"/>
    </row>
    <row r="45" spans="1:11" ht="12.75" customHeight="1">
      <c r="A45" s="27" t="s">
        <v>176</v>
      </c>
      <c r="B45" s="156" t="s">
        <v>91</v>
      </c>
      <c r="C45" s="156" t="s">
        <v>91</v>
      </c>
      <c r="D45" s="164"/>
      <c r="E45" s="164"/>
      <c r="F45" s="166">
        <f>F47+F52+F55+F78</f>
        <v>10050.66835</v>
      </c>
      <c r="G45" s="166">
        <f>G47+G52+G55+G78</f>
        <v>14880.28394</v>
      </c>
      <c r="H45" s="128"/>
      <c r="I45" s="129"/>
      <c r="J45" s="140"/>
      <c r="K45" s="130"/>
    </row>
    <row r="46" spans="1:11" ht="39" thickBot="1">
      <c r="A46" s="28" t="s">
        <v>118</v>
      </c>
      <c r="B46" s="157"/>
      <c r="C46" s="157"/>
      <c r="D46" s="165"/>
      <c r="E46" s="165"/>
      <c r="F46" s="167"/>
      <c r="G46" s="167"/>
      <c r="H46" s="128"/>
      <c r="I46" s="129"/>
      <c r="J46" s="144"/>
      <c r="K46" s="130"/>
    </row>
    <row r="47" spans="1:11" ht="12.75">
      <c r="A47" s="29" t="s">
        <v>177</v>
      </c>
      <c r="B47" s="30"/>
      <c r="C47" s="30"/>
      <c r="D47" s="30"/>
      <c r="E47" s="30" t="s">
        <v>6</v>
      </c>
      <c r="F47" s="31">
        <f>F48+F50</f>
        <v>1150</v>
      </c>
      <c r="G47" s="31">
        <f>G48+G50</f>
        <v>1150</v>
      </c>
      <c r="H47" s="128"/>
      <c r="I47" s="129"/>
      <c r="J47" s="140"/>
      <c r="K47" s="130"/>
    </row>
    <row r="48" spans="1:11" ht="12.75" customHeight="1">
      <c r="A48" s="3" t="s">
        <v>119</v>
      </c>
      <c r="B48" s="4" t="s">
        <v>92</v>
      </c>
      <c r="C48" s="4" t="s">
        <v>306</v>
      </c>
      <c r="D48" s="4"/>
      <c r="E48" s="4"/>
      <c r="F48" s="62">
        <f>F49</f>
        <v>930</v>
      </c>
      <c r="G48" s="62">
        <f>G49</f>
        <v>930</v>
      </c>
      <c r="H48" s="128"/>
      <c r="I48" s="129"/>
      <c r="J48" s="140"/>
      <c r="K48" s="130"/>
    </row>
    <row r="49" spans="1:11" ht="25.5">
      <c r="A49" s="32" t="s">
        <v>178</v>
      </c>
      <c r="B49" s="33" t="s">
        <v>92</v>
      </c>
      <c r="C49" s="33" t="s">
        <v>306</v>
      </c>
      <c r="D49" s="33" t="s">
        <v>66</v>
      </c>
      <c r="E49" s="33" t="s">
        <v>6</v>
      </c>
      <c r="F49" s="64">
        <v>930</v>
      </c>
      <c r="G49" s="64">
        <v>930</v>
      </c>
      <c r="H49" s="128"/>
      <c r="I49" s="129"/>
      <c r="J49" s="140"/>
      <c r="K49" s="130"/>
    </row>
    <row r="50" spans="1:11" ht="12.75">
      <c r="A50" s="3" t="s">
        <v>120</v>
      </c>
      <c r="B50" s="4" t="s">
        <v>93</v>
      </c>
      <c r="C50" s="4" t="s">
        <v>237</v>
      </c>
      <c r="D50" s="4"/>
      <c r="E50" s="4"/>
      <c r="F50" s="62">
        <f>F51</f>
        <v>220</v>
      </c>
      <c r="G50" s="62">
        <f>G51</f>
        <v>220</v>
      </c>
      <c r="H50" s="128"/>
      <c r="I50" s="129"/>
      <c r="J50" s="140"/>
      <c r="K50" s="130"/>
    </row>
    <row r="51" spans="1:11" ht="25.5">
      <c r="A51" s="32" t="s">
        <v>161</v>
      </c>
      <c r="B51" s="33" t="s">
        <v>93</v>
      </c>
      <c r="C51" s="33" t="s">
        <v>237</v>
      </c>
      <c r="D51" s="33" t="s">
        <v>66</v>
      </c>
      <c r="E51" s="33" t="s">
        <v>6</v>
      </c>
      <c r="F51" s="64">
        <v>220</v>
      </c>
      <c r="G51" s="64">
        <v>220</v>
      </c>
      <c r="H51" s="128"/>
      <c r="I51" s="129"/>
      <c r="J51" s="140"/>
      <c r="K51" s="130"/>
    </row>
    <row r="52" spans="1:11" ht="12.75">
      <c r="A52" s="29" t="s">
        <v>179</v>
      </c>
      <c r="B52" s="30"/>
      <c r="C52" s="30"/>
      <c r="D52" s="30"/>
      <c r="E52" s="30" t="s">
        <v>7</v>
      </c>
      <c r="F52" s="65">
        <f>F53</f>
        <v>220</v>
      </c>
      <c r="G52" s="65">
        <f>G53</f>
        <v>230</v>
      </c>
      <c r="H52" s="128"/>
      <c r="I52" s="129"/>
      <c r="J52" s="140"/>
      <c r="K52" s="130"/>
    </row>
    <row r="53" spans="1:11" ht="12.75">
      <c r="A53" s="3" t="s">
        <v>8</v>
      </c>
      <c r="B53" s="4" t="s">
        <v>94</v>
      </c>
      <c r="C53" s="4" t="s">
        <v>238</v>
      </c>
      <c r="D53" s="4"/>
      <c r="E53" s="4"/>
      <c r="F53" s="62">
        <f>F54</f>
        <v>220</v>
      </c>
      <c r="G53" s="62">
        <f>G54</f>
        <v>230</v>
      </c>
      <c r="H53" s="128"/>
      <c r="I53" s="129"/>
      <c r="J53" s="140"/>
      <c r="K53" s="130"/>
    </row>
    <row r="54" spans="1:11" ht="15.75" customHeight="1">
      <c r="A54" s="32" t="s">
        <v>161</v>
      </c>
      <c r="B54" s="33" t="s">
        <v>94</v>
      </c>
      <c r="C54" s="33" t="s">
        <v>238</v>
      </c>
      <c r="D54" s="33" t="s">
        <v>66</v>
      </c>
      <c r="E54" s="33" t="s">
        <v>7</v>
      </c>
      <c r="F54" s="64">
        <v>220</v>
      </c>
      <c r="G54" s="64">
        <f>F54+J54</f>
        <v>230</v>
      </c>
      <c r="H54" s="128">
        <v>30</v>
      </c>
      <c r="I54" s="129"/>
      <c r="J54" s="141">
        <v>10</v>
      </c>
      <c r="K54" s="130"/>
    </row>
    <row r="55" spans="1:11" ht="12.75">
      <c r="A55" s="3" t="s">
        <v>69</v>
      </c>
      <c r="B55" s="4"/>
      <c r="C55" s="4"/>
      <c r="D55" s="4"/>
      <c r="E55" s="4" t="s">
        <v>19</v>
      </c>
      <c r="F55" s="84">
        <f>F56+F58+F60+F62+F66+F64+F70+F72+F74+F76+F68</f>
        <v>5496.32935</v>
      </c>
      <c r="G55" s="84">
        <f>G56+G58+G60+G62+G66+G64+G70+G72+G74+G76+G68</f>
        <v>6389.458129999999</v>
      </c>
      <c r="H55" s="128"/>
      <c r="I55" s="129"/>
      <c r="J55" s="140"/>
      <c r="K55" s="130"/>
    </row>
    <row r="56" spans="1:11" ht="12.75">
      <c r="A56" s="3" t="s">
        <v>121</v>
      </c>
      <c r="B56" s="4" t="s">
        <v>95</v>
      </c>
      <c r="C56" s="4" t="s">
        <v>239</v>
      </c>
      <c r="D56" s="33"/>
      <c r="E56" s="4"/>
      <c r="F56" s="62">
        <f>F57</f>
        <v>1076.7</v>
      </c>
      <c r="G56" s="62">
        <f>G57</f>
        <v>1259.91077</v>
      </c>
      <c r="H56" s="128"/>
      <c r="I56" s="129"/>
      <c r="J56" s="140"/>
      <c r="K56" s="130"/>
    </row>
    <row r="57" spans="1:11" ht="25.5">
      <c r="A57" s="32" t="s">
        <v>161</v>
      </c>
      <c r="B57" s="33" t="s">
        <v>95</v>
      </c>
      <c r="C57" s="33" t="s">
        <v>239</v>
      </c>
      <c r="D57" s="33" t="s">
        <v>66</v>
      </c>
      <c r="E57" s="33" t="s">
        <v>19</v>
      </c>
      <c r="F57" s="64">
        <v>1076.7</v>
      </c>
      <c r="G57" s="64">
        <f>F57+J57</f>
        <v>1259.91077</v>
      </c>
      <c r="H57" s="128"/>
      <c r="I57" s="129"/>
      <c r="J57" s="139">
        <v>183.21077</v>
      </c>
      <c r="K57" s="131"/>
    </row>
    <row r="58" spans="1:11" ht="12.75">
      <c r="A58" s="3" t="s">
        <v>180</v>
      </c>
      <c r="B58" s="4" t="s">
        <v>96</v>
      </c>
      <c r="C58" s="4" t="s">
        <v>240</v>
      </c>
      <c r="D58" s="33"/>
      <c r="E58" s="4"/>
      <c r="F58" s="62">
        <f>F59</f>
        <v>100</v>
      </c>
      <c r="G58" s="62">
        <v>100</v>
      </c>
      <c r="H58" s="128"/>
      <c r="I58" s="129"/>
      <c r="J58" s="140"/>
      <c r="K58" s="130"/>
    </row>
    <row r="59" spans="1:11" ht="25.5">
      <c r="A59" s="32" t="s">
        <v>161</v>
      </c>
      <c r="B59" s="33" t="s">
        <v>96</v>
      </c>
      <c r="C59" s="33" t="s">
        <v>240</v>
      </c>
      <c r="D59" s="33" t="s">
        <v>66</v>
      </c>
      <c r="E59" s="33" t="s">
        <v>19</v>
      </c>
      <c r="F59" s="64">
        <v>100</v>
      </c>
      <c r="G59" s="64">
        <v>100</v>
      </c>
      <c r="H59" s="128"/>
      <c r="I59" s="129"/>
      <c r="J59" s="140"/>
      <c r="K59" s="130"/>
    </row>
    <row r="60" spans="1:11" ht="12.75">
      <c r="A60" s="3" t="s">
        <v>181</v>
      </c>
      <c r="B60" s="4" t="s">
        <v>149</v>
      </c>
      <c r="C60" s="4" t="s">
        <v>241</v>
      </c>
      <c r="D60" s="4"/>
      <c r="E60" s="4"/>
      <c r="F60" s="62">
        <f>F61</f>
        <v>50</v>
      </c>
      <c r="G60" s="62">
        <v>50</v>
      </c>
      <c r="H60" s="128"/>
      <c r="I60" s="129"/>
      <c r="J60" s="140"/>
      <c r="K60" s="130"/>
    </row>
    <row r="61" spans="1:11" ht="22.5" customHeight="1">
      <c r="A61" s="32" t="s">
        <v>113</v>
      </c>
      <c r="B61" s="33" t="s">
        <v>149</v>
      </c>
      <c r="C61" s="33" t="s">
        <v>241</v>
      </c>
      <c r="D61" s="33" t="s">
        <v>66</v>
      </c>
      <c r="E61" s="33" t="s">
        <v>19</v>
      </c>
      <c r="F61" s="64">
        <v>50</v>
      </c>
      <c r="G61" s="64">
        <v>50</v>
      </c>
      <c r="H61" s="128"/>
      <c r="I61" s="129"/>
      <c r="J61" s="140"/>
      <c r="K61" s="130"/>
    </row>
    <row r="62" spans="1:11" ht="15.75" customHeight="1">
      <c r="A62" s="59" t="s">
        <v>182</v>
      </c>
      <c r="B62" s="60" t="s">
        <v>97</v>
      </c>
      <c r="C62" s="60" t="s">
        <v>242</v>
      </c>
      <c r="D62" s="61"/>
      <c r="E62" s="60"/>
      <c r="F62" s="62">
        <f>F63</f>
        <v>3769.6293499999997</v>
      </c>
      <c r="G62" s="84">
        <f>G63</f>
        <v>3981.6373599999997</v>
      </c>
      <c r="H62" s="128"/>
      <c r="I62" s="129"/>
      <c r="J62" s="140"/>
      <c r="K62" s="130"/>
    </row>
    <row r="63" spans="1:13" ht="25.5">
      <c r="A63" s="63" t="s">
        <v>161</v>
      </c>
      <c r="B63" s="61" t="s">
        <v>97</v>
      </c>
      <c r="C63" s="61" t="s">
        <v>242</v>
      </c>
      <c r="D63" s="61" t="s">
        <v>66</v>
      </c>
      <c r="E63" s="61" t="s">
        <v>19</v>
      </c>
      <c r="F63" s="85">
        <v>3769.6293499999997</v>
      </c>
      <c r="G63" s="85">
        <f>F63+J63+K63+L63</f>
        <v>3981.6373599999997</v>
      </c>
      <c r="H63" s="128">
        <f>250-129.34065</f>
        <v>120.65934999999999</v>
      </c>
      <c r="I63" s="129"/>
      <c r="J63" s="145">
        <v>132.00801</v>
      </c>
      <c r="K63" s="130">
        <v>80</v>
      </c>
      <c r="M63" s="114"/>
    </row>
    <row r="64" spans="1:13" ht="27" customHeight="1" hidden="1">
      <c r="A64" s="118" t="s">
        <v>330</v>
      </c>
      <c r="B64" s="119"/>
      <c r="C64" s="120" t="s">
        <v>331</v>
      </c>
      <c r="D64" s="119"/>
      <c r="E64" s="119"/>
      <c r="F64" s="121">
        <f>F65</f>
        <v>0</v>
      </c>
      <c r="G64" s="121">
        <f>G65</f>
        <v>0</v>
      </c>
      <c r="H64" s="128"/>
      <c r="I64" s="129"/>
      <c r="J64" s="141"/>
      <c r="K64" s="132"/>
      <c r="L64" s="122"/>
      <c r="M64" s="122"/>
    </row>
    <row r="65" spans="1:12" ht="25.5" customHeight="1" hidden="1">
      <c r="A65" s="123" t="s">
        <v>161</v>
      </c>
      <c r="B65" s="119"/>
      <c r="C65" s="119" t="s">
        <v>331</v>
      </c>
      <c r="D65" s="119" t="s">
        <v>66</v>
      </c>
      <c r="E65" s="119" t="s">
        <v>19</v>
      </c>
      <c r="F65" s="124">
        <v>0</v>
      </c>
      <c r="G65" s="124"/>
      <c r="H65" s="128"/>
      <c r="I65" s="129"/>
      <c r="J65" s="146">
        <v>674.92945</v>
      </c>
      <c r="K65" s="130"/>
      <c r="L65" s="122"/>
    </row>
    <row r="66" spans="1:11" ht="25.5">
      <c r="A66" s="3" t="s">
        <v>183</v>
      </c>
      <c r="B66" s="4" t="s">
        <v>184</v>
      </c>
      <c r="C66" s="4" t="s">
        <v>243</v>
      </c>
      <c r="D66" s="33"/>
      <c r="E66" s="4"/>
      <c r="F66" s="62">
        <f>F67</f>
        <v>500</v>
      </c>
      <c r="G66" s="62">
        <f>G67</f>
        <v>600</v>
      </c>
      <c r="H66" s="128"/>
      <c r="I66" s="129"/>
      <c r="J66" s="140"/>
      <c r="K66" s="130"/>
    </row>
    <row r="67" spans="1:11" ht="25.5">
      <c r="A67" s="32" t="s">
        <v>161</v>
      </c>
      <c r="B67" s="33" t="s">
        <v>184</v>
      </c>
      <c r="C67" s="33" t="s">
        <v>243</v>
      </c>
      <c r="D67" s="33" t="s">
        <v>66</v>
      </c>
      <c r="E67" s="33" t="s">
        <v>19</v>
      </c>
      <c r="F67" s="64">
        <v>500</v>
      </c>
      <c r="G67" s="64">
        <f>F67+J67</f>
        <v>600</v>
      </c>
      <c r="H67" s="128">
        <v>200</v>
      </c>
      <c r="I67" s="129"/>
      <c r="J67" s="141">
        <v>100</v>
      </c>
      <c r="K67" s="131"/>
    </row>
    <row r="68" spans="1:11" ht="25.5">
      <c r="A68" s="3" t="s">
        <v>335</v>
      </c>
      <c r="B68" s="4"/>
      <c r="C68" s="4" t="s">
        <v>336</v>
      </c>
      <c r="D68" s="4"/>
      <c r="E68" s="4"/>
      <c r="F68" s="62">
        <f>F69</f>
        <v>0</v>
      </c>
      <c r="G68" s="62">
        <f>G69</f>
        <v>50</v>
      </c>
      <c r="H68" s="128"/>
      <c r="I68" s="129"/>
      <c r="J68" s="140"/>
      <c r="K68" s="131"/>
    </row>
    <row r="69" spans="1:11" ht="25.5">
      <c r="A69" s="32" t="s">
        <v>161</v>
      </c>
      <c r="B69" s="33"/>
      <c r="C69" s="33" t="s">
        <v>336</v>
      </c>
      <c r="D69" s="33" t="s">
        <v>66</v>
      </c>
      <c r="E69" s="33" t="s">
        <v>19</v>
      </c>
      <c r="F69" s="64">
        <v>0</v>
      </c>
      <c r="G69" s="64">
        <v>50</v>
      </c>
      <c r="H69" s="128"/>
      <c r="I69" s="129"/>
      <c r="J69" s="147">
        <v>50</v>
      </c>
      <c r="K69" s="131"/>
    </row>
    <row r="70" spans="1:11" ht="21" customHeight="1">
      <c r="A70" s="3" t="s">
        <v>328</v>
      </c>
      <c r="B70" s="4" t="s">
        <v>221</v>
      </c>
      <c r="C70" s="49" t="s">
        <v>314</v>
      </c>
      <c r="D70" s="4"/>
      <c r="E70" s="4"/>
      <c r="F70" s="62">
        <f>F71</f>
        <v>0</v>
      </c>
      <c r="G70" s="62">
        <f>G71</f>
        <v>150</v>
      </c>
      <c r="H70" s="128"/>
      <c r="I70" s="129"/>
      <c r="J70" s="139"/>
      <c r="K70" s="130"/>
    </row>
    <row r="71" spans="1:11" ht="25.5">
      <c r="A71" s="32" t="s">
        <v>161</v>
      </c>
      <c r="B71" s="33" t="s">
        <v>221</v>
      </c>
      <c r="C71" s="50" t="s">
        <v>314</v>
      </c>
      <c r="D71" s="33" t="s">
        <v>66</v>
      </c>
      <c r="E71" s="33" t="s">
        <v>19</v>
      </c>
      <c r="F71" s="64">
        <v>0</v>
      </c>
      <c r="G71" s="64">
        <f>F71+J71</f>
        <v>150</v>
      </c>
      <c r="H71" s="128"/>
      <c r="I71" s="129"/>
      <c r="J71" s="142">
        <v>150</v>
      </c>
      <c r="K71" s="130"/>
    </row>
    <row r="72" spans="1:11" ht="12.75" hidden="1" outlineLevel="1">
      <c r="A72" s="3" t="s">
        <v>329</v>
      </c>
      <c r="B72" s="4" t="s">
        <v>221</v>
      </c>
      <c r="C72" s="49" t="s">
        <v>332</v>
      </c>
      <c r="D72" s="4"/>
      <c r="E72" s="4"/>
      <c r="F72" s="62">
        <f>F73</f>
        <v>0</v>
      </c>
      <c r="G72" s="62">
        <f>G73</f>
        <v>0</v>
      </c>
      <c r="H72" s="128"/>
      <c r="I72" s="129"/>
      <c r="J72" s="140"/>
      <c r="K72" s="130"/>
    </row>
    <row r="73" spans="1:11" ht="25.5" hidden="1" outlineLevel="1">
      <c r="A73" s="32" t="s">
        <v>161</v>
      </c>
      <c r="B73" s="33" t="s">
        <v>221</v>
      </c>
      <c r="C73" s="50" t="s">
        <v>332</v>
      </c>
      <c r="D73" s="33" t="s">
        <v>66</v>
      </c>
      <c r="E73" s="33" t="s">
        <v>19</v>
      </c>
      <c r="F73" s="64">
        <v>0</v>
      </c>
      <c r="G73" s="64">
        <v>0</v>
      </c>
      <c r="H73" s="128"/>
      <c r="I73" s="129"/>
      <c r="J73" s="143">
        <v>110</v>
      </c>
      <c r="K73" s="130"/>
    </row>
    <row r="74" spans="1:11" ht="38.25" customHeight="1" collapsed="1">
      <c r="A74" s="3" t="s">
        <v>313</v>
      </c>
      <c r="B74" s="4" t="s">
        <v>223</v>
      </c>
      <c r="C74" s="4" t="s">
        <v>312</v>
      </c>
      <c r="D74" s="4" t="s">
        <v>0</v>
      </c>
      <c r="E74" s="4"/>
      <c r="F74" s="62">
        <f>F75</f>
        <v>0</v>
      </c>
      <c r="G74" s="62">
        <f>G75</f>
        <v>197.91</v>
      </c>
      <c r="H74" s="128"/>
      <c r="I74" s="129"/>
      <c r="J74" s="140"/>
      <c r="K74" s="130"/>
    </row>
    <row r="75" spans="1:11" ht="25.5" customHeight="1">
      <c r="A75" s="32" t="s">
        <v>113</v>
      </c>
      <c r="B75" s="33" t="s">
        <v>258</v>
      </c>
      <c r="C75" s="33" t="s">
        <v>312</v>
      </c>
      <c r="D75" s="61" t="s">
        <v>66</v>
      </c>
      <c r="E75" s="61" t="s">
        <v>19</v>
      </c>
      <c r="F75" s="64">
        <v>0</v>
      </c>
      <c r="G75" s="64">
        <f>F75+J75</f>
        <v>197.91</v>
      </c>
      <c r="H75" s="128"/>
      <c r="I75" s="129"/>
      <c r="J75" s="142">
        <f>150+47.91</f>
        <v>197.91</v>
      </c>
      <c r="K75" s="130"/>
    </row>
    <row r="76" spans="1:11" ht="41.25" customHeight="1" hidden="1" outlineLevel="1">
      <c r="A76" s="3" t="s">
        <v>326</v>
      </c>
      <c r="B76" s="4" t="s">
        <v>223</v>
      </c>
      <c r="C76" s="4" t="s">
        <v>327</v>
      </c>
      <c r="D76" s="4" t="s">
        <v>0</v>
      </c>
      <c r="E76" s="4"/>
      <c r="F76" s="62">
        <f>F77</f>
        <v>0</v>
      </c>
      <c r="G76" s="62">
        <f>G77</f>
        <v>0</v>
      </c>
      <c r="H76" s="128"/>
      <c r="I76" s="129"/>
      <c r="J76" s="140"/>
      <c r="K76" s="130"/>
    </row>
    <row r="77" spans="1:11" ht="25.5" customHeight="1" hidden="1" outlineLevel="1">
      <c r="A77" s="32" t="s">
        <v>113</v>
      </c>
      <c r="B77" s="33" t="s">
        <v>258</v>
      </c>
      <c r="C77" s="33" t="s">
        <v>327</v>
      </c>
      <c r="D77" s="61" t="s">
        <v>66</v>
      </c>
      <c r="E77" s="61" t="s">
        <v>19</v>
      </c>
      <c r="F77" s="64">
        <v>0</v>
      </c>
      <c r="G77" s="64">
        <v>0</v>
      </c>
      <c r="H77" s="128"/>
      <c r="I77" s="129"/>
      <c r="J77" s="140">
        <v>152.9</v>
      </c>
      <c r="K77" s="130"/>
    </row>
    <row r="78" spans="1:11" ht="18.75" customHeight="1" collapsed="1">
      <c r="A78" s="3" t="s">
        <v>185</v>
      </c>
      <c r="B78" s="4"/>
      <c r="C78" s="4"/>
      <c r="D78" s="4"/>
      <c r="E78" s="4" t="s">
        <v>3</v>
      </c>
      <c r="F78" s="62">
        <f>F79+F81+F85+F87+F83+F89+F91</f>
        <v>3184.339</v>
      </c>
      <c r="G78" s="62">
        <f>G79+G81+G83+G85+G87+G89+G91</f>
        <v>7110.82581</v>
      </c>
      <c r="H78" s="128"/>
      <c r="I78" s="129"/>
      <c r="J78" s="139"/>
      <c r="K78" s="130"/>
    </row>
    <row r="79" spans="1:11" ht="25.5">
      <c r="A79" s="3" t="s">
        <v>122</v>
      </c>
      <c r="B79" s="4" t="s">
        <v>98</v>
      </c>
      <c r="C79" s="4" t="s">
        <v>244</v>
      </c>
      <c r="D79" s="4"/>
      <c r="E79" s="4"/>
      <c r="F79" s="62">
        <f>F80</f>
        <v>1000</v>
      </c>
      <c r="G79" s="62">
        <f>G80</f>
        <v>1000</v>
      </c>
      <c r="H79" s="128"/>
      <c r="I79" s="129"/>
      <c r="J79" s="140"/>
      <c r="K79" s="130"/>
    </row>
    <row r="80" spans="1:11" ht="25.5">
      <c r="A80" s="32" t="s">
        <v>161</v>
      </c>
      <c r="B80" s="33" t="s">
        <v>98</v>
      </c>
      <c r="C80" s="33" t="s">
        <v>244</v>
      </c>
      <c r="D80" s="33" t="s">
        <v>66</v>
      </c>
      <c r="E80" s="33" t="s">
        <v>3</v>
      </c>
      <c r="F80" s="64">
        <v>1000</v>
      </c>
      <c r="G80" s="64">
        <v>1000</v>
      </c>
      <c r="H80" s="128">
        <v>300</v>
      </c>
      <c r="I80" s="129"/>
      <c r="J80" s="139"/>
      <c r="K80" s="130"/>
    </row>
    <row r="81" spans="1:11" ht="12.75">
      <c r="A81" s="3" t="s">
        <v>123</v>
      </c>
      <c r="B81" s="4" t="s">
        <v>99</v>
      </c>
      <c r="C81" s="4" t="s">
        <v>245</v>
      </c>
      <c r="D81" s="4"/>
      <c r="E81" s="4"/>
      <c r="F81" s="62">
        <f>F82</f>
        <v>100</v>
      </c>
      <c r="G81" s="62">
        <f>G82</f>
        <v>100</v>
      </c>
      <c r="H81" s="128"/>
      <c r="I81" s="129"/>
      <c r="J81" s="140"/>
      <c r="K81" s="130"/>
    </row>
    <row r="82" spans="1:11" ht="25.5">
      <c r="A82" s="32" t="s">
        <v>161</v>
      </c>
      <c r="B82" s="33" t="s">
        <v>99</v>
      </c>
      <c r="C82" s="33" t="s">
        <v>245</v>
      </c>
      <c r="D82" s="33" t="s">
        <v>66</v>
      </c>
      <c r="E82" s="33" t="s">
        <v>3</v>
      </c>
      <c r="F82" s="64">
        <v>100</v>
      </c>
      <c r="G82" s="64">
        <v>100</v>
      </c>
      <c r="H82" s="128"/>
      <c r="I82" s="129"/>
      <c r="J82" s="139"/>
      <c r="K82" s="130"/>
    </row>
    <row r="83" spans="1:11" ht="25.5">
      <c r="A83" s="3" t="s">
        <v>153</v>
      </c>
      <c r="B83" s="4" t="s">
        <v>154</v>
      </c>
      <c r="C83" s="38" t="s">
        <v>296</v>
      </c>
      <c r="D83" s="4"/>
      <c r="E83" s="4"/>
      <c r="F83" s="62">
        <f>F84</f>
        <v>632.3</v>
      </c>
      <c r="G83" s="62">
        <f>G84</f>
        <v>632.3</v>
      </c>
      <c r="H83" s="128"/>
      <c r="I83" s="129"/>
      <c r="J83" s="140"/>
      <c r="K83" s="130"/>
    </row>
    <row r="84" spans="1:11" ht="26.25">
      <c r="A84" s="35" t="s">
        <v>325</v>
      </c>
      <c r="B84" s="36" t="s">
        <v>154</v>
      </c>
      <c r="C84" s="36" t="s">
        <v>296</v>
      </c>
      <c r="D84" s="36" t="s">
        <v>66</v>
      </c>
      <c r="E84" s="36" t="s">
        <v>3</v>
      </c>
      <c r="F84" s="66">
        <v>632.3</v>
      </c>
      <c r="G84" s="66">
        <v>632.3</v>
      </c>
      <c r="H84" s="133">
        <v>632.3</v>
      </c>
      <c r="I84" s="129"/>
      <c r="J84" s="139"/>
      <c r="K84" s="130"/>
    </row>
    <row r="85" spans="1:11" ht="25.5">
      <c r="A85" s="3" t="s">
        <v>153</v>
      </c>
      <c r="B85" s="4" t="s">
        <v>154</v>
      </c>
      <c r="C85" s="4" t="s">
        <v>301</v>
      </c>
      <c r="D85" s="4"/>
      <c r="E85" s="4"/>
      <c r="F85" s="62">
        <f>F86</f>
        <v>452.039</v>
      </c>
      <c r="G85" s="72">
        <f>G86</f>
        <v>452.039</v>
      </c>
      <c r="H85" s="128"/>
      <c r="I85" s="129"/>
      <c r="J85" s="140"/>
      <c r="K85" s="130"/>
    </row>
    <row r="86" spans="1:11" ht="26.25">
      <c r="A86" s="35" t="s">
        <v>324</v>
      </c>
      <c r="B86" s="36" t="s">
        <v>154</v>
      </c>
      <c r="C86" s="36" t="s">
        <v>301</v>
      </c>
      <c r="D86" s="36" t="s">
        <v>66</v>
      </c>
      <c r="E86" s="36" t="s">
        <v>3</v>
      </c>
      <c r="F86" s="66">
        <v>452.039</v>
      </c>
      <c r="G86" s="77">
        <v>452.039</v>
      </c>
      <c r="H86" s="128">
        <v>152.039</v>
      </c>
      <c r="I86" s="129">
        <v>300</v>
      </c>
      <c r="J86" s="139"/>
      <c r="K86" s="130"/>
    </row>
    <row r="87" spans="1:11" ht="25.5">
      <c r="A87" s="3" t="s">
        <v>153</v>
      </c>
      <c r="B87" s="4" t="s">
        <v>186</v>
      </c>
      <c r="C87" s="4" t="s">
        <v>297</v>
      </c>
      <c r="D87" s="4"/>
      <c r="E87" s="4"/>
      <c r="F87" s="62">
        <f>F88+F89+F91</f>
        <v>1000</v>
      </c>
      <c r="G87" s="62">
        <f>G88</f>
        <v>1649.26181</v>
      </c>
      <c r="H87" s="128"/>
      <c r="I87" s="129"/>
      <c r="J87" s="140"/>
      <c r="K87" s="130"/>
    </row>
    <row r="88" spans="1:11" ht="25.5">
      <c r="A88" s="35" t="s">
        <v>161</v>
      </c>
      <c r="B88" s="36" t="s">
        <v>186</v>
      </c>
      <c r="C88" s="36" t="s">
        <v>297</v>
      </c>
      <c r="D88" s="36" t="s">
        <v>66</v>
      </c>
      <c r="E88" s="36" t="s">
        <v>3</v>
      </c>
      <c r="F88" s="66">
        <v>1000</v>
      </c>
      <c r="G88" s="115">
        <f>F88+J88</f>
        <v>1649.26181</v>
      </c>
      <c r="H88" s="128">
        <v>1000</v>
      </c>
      <c r="I88" s="129"/>
      <c r="J88" s="148">
        <f>729.26181-80</f>
        <v>649.26181</v>
      </c>
      <c r="K88" s="130"/>
    </row>
    <row r="89" spans="1:11" ht="45" customHeight="1">
      <c r="A89" s="59" t="s">
        <v>317</v>
      </c>
      <c r="B89" s="60" t="s">
        <v>212</v>
      </c>
      <c r="C89" s="4" t="s">
        <v>316</v>
      </c>
      <c r="D89" s="60" t="s">
        <v>0</v>
      </c>
      <c r="E89" s="60"/>
      <c r="F89" s="62">
        <f>F90</f>
        <v>0</v>
      </c>
      <c r="G89" s="84">
        <f>G90</f>
        <v>1141.6</v>
      </c>
      <c r="H89" s="128"/>
      <c r="I89" s="129"/>
      <c r="J89" s="140"/>
      <c r="K89" s="130"/>
    </row>
    <row r="90" spans="1:11" ht="25.5" customHeight="1">
      <c r="A90" s="63" t="s">
        <v>113</v>
      </c>
      <c r="B90" s="61" t="s">
        <v>212</v>
      </c>
      <c r="C90" s="33" t="s">
        <v>316</v>
      </c>
      <c r="D90" s="61" t="s">
        <v>66</v>
      </c>
      <c r="E90" s="61" t="s">
        <v>3</v>
      </c>
      <c r="F90" s="64">
        <v>0</v>
      </c>
      <c r="G90" s="85">
        <f>F90+J90</f>
        <v>1141.6</v>
      </c>
      <c r="H90" s="128"/>
      <c r="I90" s="129"/>
      <c r="J90" s="143">
        <v>1141.6</v>
      </c>
      <c r="K90" s="130"/>
    </row>
    <row r="91" spans="1:11" ht="39.75" customHeight="1">
      <c r="A91" s="59" t="s">
        <v>318</v>
      </c>
      <c r="B91" s="60" t="s">
        <v>212</v>
      </c>
      <c r="C91" s="4" t="s">
        <v>319</v>
      </c>
      <c r="D91" s="60" t="s">
        <v>0</v>
      </c>
      <c r="E91" s="60"/>
      <c r="F91" s="62">
        <f>F92</f>
        <v>0</v>
      </c>
      <c r="G91" s="84">
        <f>G92</f>
        <v>2135.625</v>
      </c>
      <c r="H91" s="128"/>
      <c r="I91" s="129"/>
      <c r="J91" s="140"/>
      <c r="K91" s="130"/>
    </row>
    <row r="92" spans="1:11" ht="25.5" customHeight="1" thickBot="1">
      <c r="A92" s="63" t="s">
        <v>113</v>
      </c>
      <c r="B92" s="61" t="s">
        <v>212</v>
      </c>
      <c r="C92" s="33" t="s">
        <v>319</v>
      </c>
      <c r="D92" s="61" t="s">
        <v>66</v>
      </c>
      <c r="E92" s="61" t="s">
        <v>3</v>
      </c>
      <c r="F92" s="64">
        <v>0</v>
      </c>
      <c r="G92" s="85">
        <f>F92+J92</f>
        <v>2135.625</v>
      </c>
      <c r="H92" s="128"/>
      <c r="I92" s="129"/>
      <c r="J92" s="142">
        <v>2135.625</v>
      </c>
      <c r="K92" s="131"/>
    </row>
    <row r="93" spans="1:11" ht="14.25">
      <c r="A93" s="27" t="s">
        <v>187</v>
      </c>
      <c r="B93" s="156" t="s">
        <v>88</v>
      </c>
      <c r="C93" s="156" t="s">
        <v>88</v>
      </c>
      <c r="D93" s="164"/>
      <c r="E93" s="164"/>
      <c r="F93" s="168">
        <f>F95</f>
        <v>11047.41</v>
      </c>
      <c r="G93" s="168">
        <f>G95</f>
        <v>11047.41</v>
      </c>
      <c r="H93" s="128"/>
      <c r="I93" s="129"/>
      <c r="J93" s="140"/>
      <c r="K93" s="130"/>
    </row>
    <row r="94" spans="1:11" ht="26.25" thickBot="1">
      <c r="A94" s="28" t="s">
        <v>124</v>
      </c>
      <c r="B94" s="157"/>
      <c r="C94" s="157"/>
      <c r="D94" s="165"/>
      <c r="E94" s="165"/>
      <c r="F94" s="169"/>
      <c r="G94" s="169"/>
      <c r="H94" s="128"/>
      <c r="I94" s="129"/>
      <c r="J94" s="140"/>
      <c r="K94" s="130"/>
    </row>
    <row r="95" spans="1:11" ht="12.75">
      <c r="A95" s="39" t="s">
        <v>188</v>
      </c>
      <c r="B95" s="40"/>
      <c r="C95" s="40"/>
      <c r="D95" s="40" t="s">
        <v>0</v>
      </c>
      <c r="E95" s="40" t="s">
        <v>9</v>
      </c>
      <c r="F95" s="67">
        <f>F96+F98+F101+F104+F107</f>
        <v>11047.41</v>
      </c>
      <c r="G95" s="67">
        <f>G96+G98+G101+G104+G107</f>
        <v>11047.41</v>
      </c>
      <c r="H95" s="128"/>
      <c r="I95" s="129"/>
      <c r="J95" s="140"/>
      <c r="K95" s="130"/>
    </row>
    <row r="96" spans="1:11" ht="12.75">
      <c r="A96" s="3" t="s">
        <v>126</v>
      </c>
      <c r="B96" s="4" t="s">
        <v>89</v>
      </c>
      <c r="C96" s="4" t="s">
        <v>307</v>
      </c>
      <c r="D96" s="4"/>
      <c r="E96" s="4"/>
      <c r="F96" s="62">
        <f>F97</f>
        <v>120</v>
      </c>
      <c r="G96" s="62">
        <f>G97</f>
        <v>120</v>
      </c>
      <c r="H96" s="128"/>
      <c r="I96" s="129"/>
      <c r="J96" s="140"/>
      <c r="K96" s="130"/>
    </row>
    <row r="97" spans="1:11" ht="25.5">
      <c r="A97" s="32" t="s">
        <v>113</v>
      </c>
      <c r="B97" s="33" t="s">
        <v>89</v>
      </c>
      <c r="C97" s="33" t="s">
        <v>307</v>
      </c>
      <c r="D97" s="33" t="s">
        <v>17</v>
      </c>
      <c r="E97" s="33" t="s">
        <v>9</v>
      </c>
      <c r="F97" s="64">
        <v>120</v>
      </c>
      <c r="G97" s="64">
        <v>120</v>
      </c>
      <c r="H97" s="128"/>
      <c r="I97" s="129"/>
      <c r="J97" s="140"/>
      <c r="K97" s="130"/>
    </row>
    <row r="98" spans="1:11" ht="25.5">
      <c r="A98" s="3" t="s">
        <v>189</v>
      </c>
      <c r="B98" s="4" t="s">
        <v>86</v>
      </c>
      <c r="C98" s="4" t="s">
        <v>246</v>
      </c>
      <c r="D98" s="4"/>
      <c r="E98" s="4"/>
      <c r="F98" s="62">
        <f>F99+F100</f>
        <v>10015.789999999999</v>
      </c>
      <c r="G98" s="62">
        <f>G99+G100</f>
        <v>10015.789999999999</v>
      </c>
      <c r="H98" s="128"/>
      <c r="I98" s="129"/>
      <c r="J98" s="140"/>
      <c r="K98" s="130"/>
    </row>
    <row r="99" spans="1:11" ht="38.25">
      <c r="A99" s="32" t="s">
        <v>125</v>
      </c>
      <c r="B99" s="33" t="s">
        <v>86</v>
      </c>
      <c r="C99" s="33" t="s">
        <v>246</v>
      </c>
      <c r="D99" s="33" t="s">
        <v>17</v>
      </c>
      <c r="E99" s="33" t="s">
        <v>9</v>
      </c>
      <c r="F99" s="64">
        <v>9773.55</v>
      </c>
      <c r="G99" s="64">
        <v>9773.55</v>
      </c>
      <c r="H99" s="128"/>
      <c r="I99" s="129"/>
      <c r="J99" s="140"/>
      <c r="K99" s="130"/>
    </row>
    <row r="100" spans="1:11" ht="12.75">
      <c r="A100" s="35" t="s">
        <v>157</v>
      </c>
      <c r="B100" s="33" t="s">
        <v>86</v>
      </c>
      <c r="C100" s="33" t="s">
        <v>246</v>
      </c>
      <c r="D100" s="33" t="s">
        <v>156</v>
      </c>
      <c r="E100" s="33" t="s">
        <v>9</v>
      </c>
      <c r="F100" s="64">
        <v>242.24</v>
      </c>
      <c r="G100" s="64">
        <v>242.24</v>
      </c>
      <c r="H100" s="128"/>
      <c r="I100" s="129"/>
      <c r="J100" s="140"/>
      <c r="K100" s="130"/>
    </row>
    <row r="101" spans="1:11" ht="17.25" customHeight="1">
      <c r="A101" s="3" t="s">
        <v>190</v>
      </c>
      <c r="B101" s="4" t="s">
        <v>87</v>
      </c>
      <c r="C101" s="4" t="s">
        <v>247</v>
      </c>
      <c r="D101" s="4"/>
      <c r="E101" s="4"/>
      <c r="F101" s="62">
        <f>F102+F103</f>
        <v>754.62</v>
      </c>
      <c r="G101" s="62">
        <f>G102+G103</f>
        <v>754.62</v>
      </c>
      <c r="H101" s="128"/>
      <c r="I101" s="129"/>
      <c r="J101" s="140"/>
      <c r="K101" s="130"/>
    </row>
    <row r="102" spans="1:11" ht="38.25">
      <c r="A102" s="32" t="s">
        <v>125</v>
      </c>
      <c r="B102" s="33" t="s">
        <v>87</v>
      </c>
      <c r="C102" s="33" t="s">
        <v>247</v>
      </c>
      <c r="D102" s="33" t="s">
        <v>17</v>
      </c>
      <c r="E102" s="33" t="s">
        <v>9</v>
      </c>
      <c r="F102" s="64">
        <f>710.12</f>
        <v>710.12</v>
      </c>
      <c r="G102" s="64">
        <v>710.12</v>
      </c>
      <c r="H102" s="128"/>
      <c r="I102" s="129"/>
      <c r="J102" s="140"/>
      <c r="K102" s="130"/>
    </row>
    <row r="103" spans="1:11" ht="12.75">
      <c r="A103" s="35" t="s">
        <v>157</v>
      </c>
      <c r="B103" s="33" t="s">
        <v>87</v>
      </c>
      <c r="C103" s="36" t="s">
        <v>247</v>
      </c>
      <c r="D103" s="33" t="s">
        <v>156</v>
      </c>
      <c r="E103" s="33" t="s">
        <v>9</v>
      </c>
      <c r="F103" s="64">
        <v>44.5</v>
      </c>
      <c r="G103" s="64">
        <v>44.5</v>
      </c>
      <c r="H103" s="128"/>
      <c r="I103" s="129"/>
      <c r="J103" s="140"/>
      <c r="K103" s="130"/>
    </row>
    <row r="104" spans="1:11" ht="12.75">
      <c r="A104" s="3" t="s">
        <v>127</v>
      </c>
      <c r="B104" s="41"/>
      <c r="C104" s="4" t="s">
        <v>248</v>
      </c>
      <c r="D104" s="42"/>
      <c r="E104" s="4"/>
      <c r="F104" s="62">
        <f>F105+F106</f>
        <v>157</v>
      </c>
      <c r="G104" s="62">
        <f>G105+G106</f>
        <v>157</v>
      </c>
      <c r="H104" s="128"/>
      <c r="I104" s="129"/>
      <c r="J104" s="140"/>
      <c r="K104" s="130"/>
    </row>
    <row r="105" spans="1:11" ht="18.75" customHeight="1" thickBot="1">
      <c r="A105" s="32" t="s">
        <v>157</v>
      </c>
      <c r="B105" s="33" t="s">
        <v>90</v>
      </c>
      <c r="C105" s="86" t="s">
        <v>248</v>
      </c>
      <c r="D105" s="33" t="s">
        <v>156</v>
      </c>
      <c r="E105" s="33" t="s">
        <v>9</v>
      </c>
      <c r="F105" s="64">
        <v>157</v>
      </c>
      <c r="G105" s="64">
        <v>157</v>
      </c>
      <c r="H105" s="128"/>
      <c r="I105" s="129"/>
      <c r="J105" s="140"/>
      <c r="K105" s="130"/>
    </row>
    <row r="106" spans="1:11" ht="13.5" customHeight="1" hidden="1">
      <c r="A106" s="43" t="s">
        <v>157</v>
      </c>
      <c r="B106" s="44" t="s">
        <v>191</v>
      </c>
      <c r="C106" s="44" t="s">
        <v>249</v>
      </c>
      <c r="D106" s="44" t="s">
        <v>156</v>
      </c>
      <c r="E106" s="44" t="s">
        <v>9</v>
      </c>
      <c r="F106" s="68">
        <v>0</v>
      </c>
      <c r="G106" s="68">
        <v>0</v>
      </c>
      <c r="H106" s="128"/>
      <c r="I106" s="129"/>
      <c r="J106" s="140"/>
      <c r="K106" s="130"/>
    </row>
    <row r="107" spans="1:11" ht="51.75" customHeight="1" hidden="1">
      <c r="A107" s="45" t="s">
        <v>192</v>
      </c>
      <c r="B107" s="4" t="s">
        <v>193</v>
      </c>
      <c r="C107" s="4" t="s">
        <v>250</v>
      </c>
      <c r="D107" s="4"/>
      <c r="E107" s="4"/>
      <c r="F107" s="62">
        <f>F108+F109</f>
        <v>0</v>
      </c>
      <c r="G107" s="84">
        <v>0</v>
      </c>
      <c r="H107" s="128"/>
      <c r="I107" s="129"/>
      <c r="J107" s="140"/>
      <c r="K107" s="130"/>
    </row>
    <row r="108" spans="1:11" ht="39" customHeight="1" hidden="1">
      <c r="A108" s="32" t="s">
        <v>125</v>
      </c>
      <c r="B108" s="33" t="s">
        <v>193</v>
      </c>
      <c r="C108" s="33" t="s">
        <v>250</v>
      </c>
      <c r="D108" s="33" t="s">
        <v>17</v>
      </c>
      <c r="E108" s="33" t="s">
        <v>9</v>
      </c>
      <c r="F108" s="64">
        <v>0</v>
      </c>
      <c r="G108" s="85">
        <v>0</v>
      </c>
      <c r="H108" s="128"/>
      <c r="I108" s="129"/>
      <c r="J108" s="140"/>
      <c r="K108" s="130"/>
    </row>
    <row r="109" spans="1:11" ht="39" customHeight="1" hidden="1">
      <c r="A109" s="32" t="s">
        <v>125</v>
      </c>
      <c r="B109" s="44" t="s">
        <v>193</v>
      </c>
      <c r="C109" s="44" t="s">
        <v>250</v>
      </c>
      <c r="D109" s="44" t="s">
        <v>17</v>
      </c>
      <c r="E109" s="44" t="s">
        <v>9</v>
      </c>
      <c r="F109" s="68">
        <v>0</v>
      </c>
      <c r="G109" s="87">
        <v>0</v>
      </c>
      <c r="H109" s="128"/>
      <c r="I109" s="129"/>
      <c r="J109" s="140"/>
      <c r="K109" s="130"/>
    </row>
    <row r="110" spans="1:11" ht="14.25">
      <c r="A110" s="27" t="s">
        <v>194</v>
      </c>
      <c r="B110" s="156" t="s">
        <v>109</v>
      </c>
      <c r="C110" s="156" t="s">
        <v>109</v>
      </c>
      <c r="D110" s="164"/>
      <c r="E110" s="164"/>
      <c r="F110" s="168">
        <f>F112+F115+F122</f>
        <v>3310.406</v>
      </c>
      <c r="G110" s="170">
        <f>G112+G115+G122</f>
        <v>3186.07648</v>
      </c>
      <c r="H110" s="128"/>
      <c r="I110" s="129"/>
      <c r="J110" s="140"/>
      <c r="K110" s="130"/>
    </row>
    <row r="111" spans="1:12" ht="26.25" thickBot="1">
      <c r="A111" s="28" t="s">
        <v>128</v>
      </c>
      <c r="B111" s="157"/>
      <c r="C111" s="157"/>
      <c r="D111" s="165"/>
      <c r="E111" s="165"/>
      <c r="F111" s="169"/>
      <c r="G111" s="171"/>
      <c r="H111" s="128"/>
      <c r="I111" s="129"/>
      <c r="J111" s="140"/>
      <c r="K111" s="134"/>
      <c r="L111" s="117"/>
    </row>
    <row r="112" spans="1:11" ht="12.75" customHeight="1" hidden="1">
      <c r="A112" s="29" t="s">
        <v>195</v>
      </c>
      <c r="B112" s="30"/>
      <c r="C112" s="30"/>
      <c r="D112" s="30"/>
      <c r="E112" s="30" t="s">
        <v>196</v>
      </c>
      <c r="F112" s="65">
        <f>F113</f>
        <v>0</v>
      </c>
      <c r="G112" s="88">
        <v>0</v>
      </c>
      <c r="H112" s="128"/>
      <c r="I112" s="129"/>
      <c r="J112" s="140"/>
      <c r="K112" s="130"/>
    </row>
    <row r="113" spans="1:11" ht="25.5" customHeight="1" hidden="1">
      <c r="A113" s="3" t="s">
        <v>129</v>
      </c>
      <c r="B113" s="4" t="s">
        <v>84</v>
      </c>
      <c r="C113" s="4" t="s">
        <v>251</v>
      </c>
      <c r="D113" s="4" t="s">
        <v>0</v>
      </c>
      <c r="E113" s="4"/>
      <c r="F113" s="62">
        <f>F114</f>
        <v>0</v>
      </c>
      <c r="G113" s="72">
        <v>0</v>
      </c>
      <c r="H113" s="128"/>
      <c r="I113" s="129"/>
      <c r="J113" s="140"/>
      <c r="K113" s="130"/>
    </row>
    <row r="114" spans="1:11" ht="12.75" customHeight="1" hidden="1">
      <c r="A114" s="32" t="s">
        <v>157</v>
      </c>
      <c r="B114" s="33" t="s">
        <v>84</v>
      </c>
      <c r="C114" s="33" t="s">
        <v>251</v>
      </c>
      <c r="D114" s="33" t="s">
        <v>156</v>
      </c>
      <c r="E114" s="33" t="s">
        <v>196</v>
      </c>
      <c r="F114" s="64">
        <v>0</v>
      </c>
      <c r="G114" s="89">
        <v>0</v>
      </c>
      <c r="H114" s="128"/>
      <c r="I114" s="129"/>
      <c r="J114" s="140"/>
      <c r="K114" s="130"/>
    </row>
    <row r="115" spans="1:11" ht="12.75">
      <c r="A115" s="29" t="s">
        <v>11</v>
      </c>
      <c r="B115" s="30"/>
      <c r="C115" s="30"/>
      <c r="D115" s="30"/>
      <c r="E115" s="30" t="s">
        <v>12</v>
      </c>
      <c r="F115" s="65">
        <f>F116+F118+F120</f>
        <v>2985</v>
      </c>
      <c r="G115" s="65">
        <f>G116+G118+G120</f>
        <v>2801.7892300000003</v>
      </c>
      <c r="H115" s="128"/>
      <c r="I115" s="129"/>
      <c r="J115" s="140"/>
      <c r="K115" s="130"/>
    </row>
    <row r="116" spans="1:11" ht="25.5">
      <c r="A116" s="3" t="s">
        <v>129</v>
      </c>
      <c r="B116" s="4" t="s">
        <v>84</v>
      </c>
      <c r="C116" s="4" t="s">
        <v>251</v>
      </c>
      <c r="D116" s="4" t="s">
        <v>0</v>
      </c>
      <c r="E116" s="4"/>
      <c r="F116" s="62">
        <f>F117</f>
        <v>855</v>
      </c>
      <c r="G116" s="62">
        <f>G117</f>
        <v>855</v>
      </c>
      <c r="H116" s="128"/>
      <c r="I116" s="129"/>
      <c r="J116" s="140"/>
      <c r="K116" s="130"/>
    </row>
    <row r="117" spans="1:11" ht="38.25">
      <c r="A117" s="32" t="s">
        <v>125</v>
      </c>
      <c r="B117" s="33" t="s">
        <v>84</v>
      </c>
      <c r="C117" s="33" t="s">
        <v>251</v>
      </c>
      <c r="D117" s="33" t="s">
        <v>17</v>
      </c>
      <c r="E117" s="33" t="s">
        <v>12</v>
      </c>
      <c r="F117" s="64">
        <v>855</v>
      </c>
      <c r="G117" s="64">
        <v>855</v>
      </c>
      <c r="H117" s="128"/>
      <c r="I117" s="129"/>
      <c r="J117" s="140"/>
      <c r="K117" s="130"/>
    </row>
    <row r="118" spans="1:11" ht="19.5" customHeight="1">
      <c r="A118" s="3" t="s">
        <v>85</v>
      </c>
      <c r="B118" s="4" t="s">
        <v>150</v>
      </c>
      <c r="C118" s="4" t="s">
        <v>252</v>
      </c>
      <c r="D118" s="4" t="s">
        <v>0</v>
      </c>
      <c r="E118" s="4"/>
      <c r="F118" s="62">
        <f>F119</f>
        <v>130</v>
      </c>
      <c r="G118" s="62">
        <f>G119</f>
        <v>130</v>
      </c>
      <c r="H118" s="128"/>
      <c r="I118" s="129"/>
      <c r="J118" s="140"/>
      <c r="K118" s="130"/>
    </row>
    <row r="119" spans="1:11" ht="25.5">
      <c r="A119" s="32" t="s">
        <v>161</v>
      </c>
      <c r="B119" s="33" t="s">
        <v>150</v>
      </c>
      <c r="C119" s="33" t="s">
        <v>252</v>
      </c>
      <c r="D119" s="33" t="s">
        <v>17</v>
      </c>
      <c r="E119" s="33" t="s">
        <v>12</v>
      </c>
      <c r="F119" s="64">
        <v>130</v>
      </c>
      <c r="G119" s="64">
        <v>130</v>
      </c>
      <c r="H119" s="128"/>
      <c r="I119" s="129"/>
      <c r="J119" s="140"/>
      <c r="K119" s="130"/>
    </row>
    <row r="120" spans="1:11" ht="18" customHeight="1">
      <c r="A120" s="3" t="s">
        <v>197</v>
      </c>
      <c r="B120" s="4" t="s">
        <v>198</v>
      </c>
      <c r="C120" s="4" t="s">
        <v>253</v>
      </c>
      <c r="D120" s="4"/>
      <c r="E120" s="4"/>
      <c r="F120" s="62">
        <f>F121</f>
        <v>2000</v>
      </c>
      <c r="G120" s="62">
        <f>G121</f>
        <v>1816.78923</v>
      </c>
      <c r="H120" s="128"/>
      <c r="I120" s="129"/>
      <c r="J120" s="140"/>
      <c r="K120" s="130"/>
    </row>
    <row r="121" spans="1:11" ht="26.25" thickBot="1">
      <c r="A121" s="73" t="s">
        <v>199</v>
      </c>
      <c r="B121" s="74" t="s">
        <v>198</v>
      </c>
      <c r="C121" s="74" t="s">
        <v>253</v>
      </c>
      <c r="D121" s="74" t="s">
        <v>200</v>
      </c>
      <c r="E121" s="74" t="s">
        <v>12</v>
      </c>
      <c r="F121" s="126">
        <v>2000</v>
      </c>
      <c r="G121" s="127">
        <f>F121+J121</f>
        <v>1816.78923</v>
      </c>
      <c r="H121" s="133">
        <v>2000</v>
      </c>
      <c r="I121" s="128"/>
      <c r="J121" s="140">
        <v>-183.21077</v>
      </c>
      <c r="K121" s="130"/>
    </row>
    <row r="122" spans="1:11" ht="15" customHeight="1">
      <c r="A122" s="3" t="s">
        <v>20</v>
      </c>
      <c r="B122" s="4"/>
      <c r="C122" s="4"/>
      <c r="D122" s="4"/>
      <c r="E122" s="4" t="s">
        <v>21</v>
      </c>
      <c r="F122" s="72">
        <f>F123+F125+F129</f>
        <v>325.406</v>
      </c>
      <c r="G122" s="102">
        <f>G123+G125+G129</f>
        <v>384.28725000000003</v>
      </c>
      <c r="H122" s="128"/>
      <c r="I122" s="129"/>
      <c r="J122" s="140"/>
      <c r="K122" s="130"/>
    </row>
    <row r="123" spans="1:11" ht="15" customHeight="1">
      <c r="A123" s="3" t="s">
        <v>201</v>
      </c>
      <c r="B123" s="4" t="s">
        <v>202</v>
      </c>
      <c r="C123" s="4" t="s">
        <v>254</v>
      </c>
      <c r="D123" s="4"/>
      <c r="E123" s="4"/>
      <c r="F123" s="62">
        <f>F124</f>
        <v>50</v>
      </c>
      <c r="G123" s="103">
        <v>50</v>
      </c>
      <c r="H123" s="128"/>
      <c r="I123" s="129"/>
      <c r="J123" s="140"/>
      <c r="K123" s="130"/>
    </row>
    <row r="124" spans="1:11" ht="25.5">
      <c r="A124" s="32" t="s">
        <v>161</v>
      </c>
      <c r="B124" s="33" t="s">
        <v>202</v>
      </c>
      <c r="C124" s="33" t="s">
        <v>254</v>
      </c>
      <c r="D124" s="33" t="s">
        <v>66</v>
      </c>
      <c r="E124" s="33" t="s">
        <v>21</v>
      </c>
      <c r="F124" s="64">
        <v>50</v>
      </c>
      <c r="G124" s="104">
        <v>50</v>
      </c>
      <c r="H124" s="128"/>
      <c r="I124" s="129"/>
      <c r="J124" s="140"/>
      <c r="K124" s="130"/>
    </row>
    <row r="125" spans="1:11" ht="25.5" customHeight="1">
      <c r="A125" s="3" t="s">
        <v>130</v>
      </c>
      <c r="B125" s="30" t="s">
        <v>108</v>
      </c>
      <c r="C125" s="30" t="s">
        <v>255</v>
      </c>
      <c r="D125" s="30"/>
      <c r="E125" s="30"/>
      <c r="F125" s="65">
        <f>F126</f>
        <v>230</v>
      </c>
      <c r="G125" s="116">
        <f>G127+G128</f>
        <v>288.88125</v>
      </c>
      <c r="H125" s="128"/>
      <c r="I125" s="129"/>
      <c r="J125" s="140"/>
      <c r="K125" s="130"/>
    </row>
    <row r="126" spans="1:11" ht="30.75" customHeight="1">
      <c r="A126" s="35" t="s">
        <v>77</v>
      </c>
      <c r="B126" s="36" t="s">
        <v>108</v>
      </c>
      <c r="C126" s="36" t="s">
        <v>255</v>
      </c>
      <c r="D126" s="36" t="s">
        <v>68</v>
      </c>
      <c r="E126" s="36" t="s">
        <v>21</v>
      </c>
      <c r="F126" s="66">
        <v>230</v>
      </c>
      <c r="G126" s="105">
        <v>0</v>
      </c>
      <c r="H126" s="128"/>
      <c r="I126" s="129"/>
      <c r="J126" s="140"/>
      <c r="K126" s="130"/>
    </row>
    <row r="127" spans="1:11" ht="18" customHeight="1">
      <c r="A127" s="35" t="s">
        <v>302</v>
      </c>
      <c r="B127" s="36"/>
      <c r="C127" s="36" t="s">
        <v>255</v>
      </c>
      <c r="D127" s="36" t="s">
        <v>304</v>
      </c>
      <c r="E127" s="90" t="s">
        <v>21</v>
      </c>
      <c r="F127" s="91">
        <v>176.6513</v>
      </c>
      <c r="G127" s="106">
        <f>F127+J127</f>
        <v>221.875</v>
      </c>
      <c r="H127" s="128"/>
      <c r="I127" s="129"/>
      <c r="J127" s="149">
        <f>34.6237+10.6</f>
        <v>45.2237</v>
      </c>
      <c r="K127" s="130"/>
    </row>
    <row r="128" spans="1:11" ht="25.5">
      <c r="A128" s="35" t="s">
        <v>303</v>
      </c>
      <c r="B128" s="36"/>
      <c r="C128" s="36" t="s">
        <v>255</v>
      </c>
      <c r="D128" s="36" t="s">
        <v>305</v>
      </c>
      <c r="E128" s="36" t="s">
        <v>21</v>
      </c>
      <c r="F128" s="92">
        <v>53.3487</v>
      </c>
      <c r="G128" s="107">
        <f>F128+J128</f>
        <v>67.00625</v>
      </c>
      <c r="H128" s="128"/>
      <c r="I128" s="129"/>
      <c r="J128" s="142">
        <f>10.45635+3.2012</f>
        <v>13.65755</v>
      </c>
      <c r="K128" s="130"/>
    </row>
    <row r="129" spans="1:11" ht="23.25" customHeight="1">
      <c r="A129" s="3" t="s">
        <v>203</v>
      </c>
      <c r="B129" s="4" t="s">
        <v>204</v>
      </c>
      <c r="C129" s="4" t="s">
        <v>256</v>
      </c>
      <c r="D129" s="4"/>
      <c r="E129" s="4"/>
      <c r="F129" s="72">
        <f>F130+F131</f>
        <v>45.406</v>
      </c>
      <c r="G129" s="108">
        <f>SUM(G130:G131)</f>
        <v>45.406</v>
      </c>
      <c r="H129" s="128"/>
      <c r="I129" s="129"/>
      <c r="J129" s="140"/>
      <c r="K129" s="130"/>
    </row>
    <row r="130" spans="1:11" ht="18" customHeight="1">
      <c r="A130" s="35" t="s">
        <v>302</v>
      </c>
      <c r="B130" s="38"/>
      <c r="C130" s="33" t="s">
        <v>256</v>
      </c>
      <c r="D130" s="36" t="s">
        <v>304</v>
      </c>
      <c r="E130" s="36" t="s">
        <v>21</v>
      </c>
      <c r="F130" s="77">
        <v>34.87404</v>
      </c>
      <c r="G130" s="109">
        <v>34.87404</v>
      </c>
      <c r="H130" s="128">
        <v>34.87404</v>
      </c>
      <c r="I130" s="129"/>
      <c r="J130" s="139"/>
      <c r="K130" s="130"/>
    </row>
    <row r="131" spans="1:11" ht="26.25" thickBot="1">
      <c r="A131" s="35" t="s">
        <v>303</v>
      </c>
      <c r="B131" s="36" t="s">
        <v>204</v>
      </c>
      <c r="C131" s="44" t="s">
        <v>256</v>
      </c>
      <c r="D131" s="36" t="s">
        <v>305</v>
      </c>
      <c r="E131" s="36" t="s">
        <v>21</v>
      </c>
      <c r="F131" s="77">
        <v>10.53196</v>
      </c>
      <c r="G131" s="110">
        <v>10.53196</v>
      </c>
      <c r="H131" s="128">
        <v>10.53196</v>
      </c>
      <c r="I131" s="128"/>
      <c r="J131" s="139"/>
      <c r="K131" s="130"/>
    </row>
    <row r="132" spans="1:11" ht="19.5" customHeight="1" thickBot="1">
      <c r="A132" s="46" t="s">
        <v>257</v>
      </c>
      <c r="B132" s="47">
        <v>79</v>
      </c>
      <c r="C132" s="47">
        <v>79</v>
      </c>
      <c r="D132" s="48"/>
      <c r="E132" s="93"/>
      <c r="F132" s="94">
        <f>F133+F135+F137+F139+F141+F143+F145</f>
        <v>4189.9263599999995</v>
      </c>
      <c r="G132" s="94">
        <f>G133+G135+G137+G139+G141+G143+G145</f>
        <v>315</v>
      </c>
      <c r="H132" s="128"/>
      <c r="I132" s="133"/>
      <c r="J132" s="140"/>
      <c r="K132" s="130"/>
    </row>
    <row r="133" spans="1:11" ht="38.25" customHeight="1">
      <c r="A133" s="3" t="s">
        <v>298</v>
      </c>
      <c r="B133" s="4" t="s">
        <v>223</v>
      </c>
      <c r="C133" s="4" t="s">
        <v>295</v>
      </c>
      <c r="D133" s="4" t="s">
        <v>0</v>
      </c>
      <c r="E133" s="4"/>
      <c r="F133" s="62">
        <f>F134</f>
        <v>150</v>
      </c>
      <c r="G133" s="62">
        <f>G134</f>
        <v>0</v>
      </c>
      <c r="H133" s="128"/>
      <c r="I133" s="129"/>
      <c r="J133" s="140"/>
      <c r="K133" s="130"/>
    </row>
    <row r="134" spans="1:11" ht="25.5" customHeight="1">
      <c r="A134" s="32" t="s">
        <v>113</v>
      </c>
      <c r="B134" s="33" t="s">
        <v>258</v>
      </c>
      <c r="C134" s="33" t="s">
        <v>295</v>
      </c>
      <c r="D134" s="61" t="s">
        <v>66</v>
      </c>
      <c r="E134" s="61" t="s">
        <v>19</v>
      </c>
      <c r="F134" s="64">
        <v>150</v>
      </c>
      <c r="G134" s="113">
        <f>F134+J134</f>
        <v>0</v>
      </c>
      <c r="H134" s="128"/>
      <c r="I134" s="129"/>
      <c r="J134" s="142">
        <v>-150</v>
      </c>
      <c r="K134" s="130"/>
    </row>
    <row r="135" spans="1:11" ht="25.5">
      <c r="A135" s="29" t="s">
        <v>320</v>
      </c>
      <c r="B135" s="30" t="s">
        <v>217</v>
      </c>
      <c r="C135" s="30" t="s">
        <v>321</v>
      </c>
      <c r="D135" s="30" t="s">
        <v>0</v>
      </c>
      <c r="E135" s="30"/>
      <c r="F135" s="65">
        <f>F136</f>
        <v>3574.92636</v>
      </c>
      <c r="G135" s="84">
        <f>G136</f>
        <v>0</v>
      </c>
      <c r="H135" s="128"/>
      <c r="I135" s="129"/>
      <c r="J135" s="140"/>
      <c r="K135" s="130"/>
    </row>
    <row r="136" spans="1:14" ht="25.5">
      <c r="A136" s="32" t="s">
        <v>113</v>
      </c>
      <c r="B136" s="33" t="s">
        <v>217</v>
      </c>
      <c r="C136" s="86" t="s">
        <v>321</v>
      </c>
      <c r="D136" s="33" t="s">
        <v>66</v>
      </c>
      <c r="E136" s="33" t="s">
        <v>3</v>
      </c>
      <c r="F136" s="64">
        <v>3574.92636</v>
      </c>
      <c r="G136" s="64">
        <f>F136+J136</f>
        <v>0</v>
      </c>
      <c r="H136" s="135">
        <f>674.92636+2900</f>
        <v>3574.92636</v>
      </c>
      <c r="I136" s="129"/>
      <c r="J136" s="142">
        <v>-3574.92636</v>
      </c>
      <c r="K136" s="130"/>
      <c r="L136" s="117"/>
      <c r="N136" s="78"/>
    </row>
    <row r="137" spans="1:11" ht="12.75">
      <c r="A137" s="3" t="s">
        <v>222</v>
      </c>
      <c r="B137" s="4" t="s">
        <v>221</v>
      </c>
      <c r="C137" s="49" t="s">
        <v>261</v>
      </c>
      <c r="D137" s="4"/>
      <c r="E137" s="4"/>
      <c r="F137" s="62">
        <f>F138</f>
        <v>150</v>
      </c>
      <c r="G137" s="62">
        <f>G138</f>
        <v>0</v>
      </c>
      <c r="H137" s="128"/>
      <c r="I137" s="129"/>
      <c r="J137" s="140" t="s">
        <v>315</v>
      </c>
      <c r="K137" s="130"/>
    </row>
    <row r="138" spans="1:11" ht="25.5">
      <c r="A138" s="32" t="s">
        <v>161</v>
      </c>
      <c r="B138" s="33" t="s">
        <v>221</v>
      </c>
      <c r="C138" s="50" t="s">
        <v>261</v>
      </c>
      <c r="D138" s="33" t="s">
        <v>66</v>
      </c>
      <c r="E138" s="33" t="s">
        <v>19</v>
      </c>
      <c r="F138" s="64">
        <v>150</v>
      </c>
      <c r="G138" s="64">
        <f>F138+J138</f>
        <v>0</v>
      </c>
      <c r="H138" s="128"/>
      <c r="I138" s="129"/>
      <c r="J138" s="142">
        <v>-150</v>
      </c>
      <c r="K138" s="130"/>
    </row>
    <row r="139" spans="1:11" ht="12.75">
      <c r="A139" s="3" t="s">
        <v>146</v>
      </c>
      <c r="B139" s="4" t="s">
        <v>61</v>
      </c>
      <c r="C139" s="49" t="s">
        <v>262</v>
      </c>
      <c r="D139" s="4" t="s">
        <v>0</v>
      </c>
      <c r="E139" s="4"/>
      <c r="F139" s="62">
        <f>F140</f>
        <v>245</v>
      </c>
      <c r="G139" s="62">
        <v>245</v>
      </c>
      <c r="H139" s="128"/>
      <c r="I139" s="129"/>
      <c r="J139" s="140"/>
      <c r="K139" s="130"/>
    </row>
    <row r="140" spans="1:11" ht="25.5">
      <c r="A140" s="32" t="s">
        <v>113</v>
      </c>
      <c r="B140" s="33" t="s">
        <v>61</v>
      </c>
      <c r="C140" s="50" t="s">
        <v>262</v>
      </c>
      <c r="D140" s="33" t="s">
        <v>66</v>
      </c>
      <c r="E140" s="33" t="s">
        <v>48</v>
      </c>
      <c r="F140" s="64">
        <v>245</v>
      </c>
      <c r="G140" s="64">
        <v>245</v>
      </c>
      <c r="H140" s="128"/>
      <c r="I140" s="129"/>
      <c r="J140" s="140"/>
      <c r="K140" s="130"/>
    </row>
    <row r="141" spans="1:11" ht="12.75">
      <c r="A141" s="3" t="s">
        <v>147</v>
      </c>
      <c r="B141" s="4" t="s">
        <v>60</v>
      </c>
      <c r="C141" s="49" t="s">
        <v>263</v>
      </c>
      <c r="D141" s="4" t="s">
        <v>0</v>
      </c>
      <c r="E141" s="4"/>
      <c r="F141" s="62">
        <f>F142</f>
        <v>50</v>
      </c>
      <c r="G141" s="62">
        <v>50</v>
      </c>
      <c r="H141" s="128"/>
      <c r="I141" s="129"/>
      <c r="J141" s="140"/>
      <c r="K141" s="130"/>
    </row>
    <row r="142" spans="1:11" ht="25.5">
      <c r="A142" s="32" t="s">
        <v>113</v>
      </c>
      <c r="B142" s="33" t="s">
        <v>60</v>
      </c>
      <c r="C142" s="50" t="s">
        <v>263</v>
      </c>
      <c r="D142" s="33" t="s">
        <v>66</v>
      </c>
      <c r="E142" s="33" t="s">
        <v>48</v>
      </c>
      <c r="F142" s="64">
        <v>50</v>
      </c>
      <c r="G142" s="64">
        <v>50</v>
      </c>
      <c r="H142" s="128"/>
      <c r="I142" s="129"/>
      <c r="J142" s="140"/>
      <c r="K142" s="130"/>
    </row>
    <row r="143" spans="1:11" ht="12.75">
      <c r="A143" s="3" t="s">
        <v>213</v>
      </c>
      <c r="B143" s="4" t="s">
        <v>214</v>
      </c>
      <c r="C143" s="49" t="s">
        <v>264</v>
      </c>
      <c r="D143" s="4" t="s">
        <v>0</v>
      </c>
      <c r="E143" s="4"/>
      <c r="F143" s="62">
        <f>F144</f>
        <v>10</v>
      </c>
      <c r="G143" s="62">
        <v>10</v>
      </c>
      <c r="H143" s="128"/>
      <c r="I143" s="129"/>
      <c r="J143" s="140"/>
      <c r="K143" s="130"/>
    </row>
    <row r="144" spans="1:11" ht="25.5" customHeight="1">
      <c r="A144" s="32" t="s">
        <v>113</v>
      </c>
      <c r="B144" s="33" t="s">
        <v>214</v>
      </c>
      <c r="C144" s="50" t="s">
        <v>264</v>
      </c>
      <c r="D144" s="33" t="s">
        <v>66</v>
      </c>
      <c r="E144" s="33" t="s">
        <v>165</v>
      </c>
      <c r="F144" s="64">
        <v>10</v>
      </c>
      <c r="G144" s="64">
        <v>10</v>
      </c>
      <c r="H144" s="128"/>
      <c r="I144" s="129"/>
      <c r="J144" s="140"/>
      <c r="K144" s="130"/>
    </row>
    <row r="145" spans="1:11" ht="25.5">
      <c r="A145" s="3" t="s">
        <v>215</v>
      </c>
      <c r="B145" s="4" t="s">
        <v>216</v>
      </c>
      <c r="C145" s="49" t="s">
        <v>265</v>
      </c>
      <c r="D145" s="4" t="s">
        <v>0</v>
      </c>
      <c r="E145" s="4"/>
      <c r="F145" s="62">
        <f>F146</f>
        <v>10</v>
      </c>
      <c r="G145" s="62">
        <v>10</v>
      </c>
      <c r="H145" s="128"/>
      <c r="I145" s="129"/>
      <c r="J145" s="140"/>
      <c r="K145" s="130"/>
    </row>
    <row r="146" spans="1:11" ht="26.25" thickBot="1">
      <c r="A146" s="32" t="s">
        <v>113</v>
      </c>
      <c r="B146" s="33" t="s">
        <v>216</v>
      </c>
      <c r="C146" s="50" t="s">
        <v>265</v>
      </c>
      <c r="D146" s="33" t="s">
        <v>66</v>
      </c>
      <c r="E146" s="33" t="s">
        <v>169</v>
      </c>
      <c r="F146" s="64">
        <v>10</v>
      </c>
      <c r="G146" s="64">
        <v>10</v>
      </c>
      <c r="H146" s="128"/>
      <c r="I146" s="129"/>
      <c r="J146" s="140"/>
      <c r="K146" s="130"/>
    </row>
    <row r="147" spans="1:11" ht="14.25">
      <c r="A147" s="51" t="s">
        <v>131</v>
      </c>
      <c r="B147" s="52"/>
      <c r="C147" s="52"/>
      <c r="D147" s="52"/>
      <c r="E147" s="52"/>
      <c r="F147" s="69">
        <f>F148+F168</f>
        <v>12740.514000000003</v>
      </c>
      <c r="G147" s="111">
        <f>G148+G168</f>
        <v>12755.514000000003</v>
      </c>
      <c r="H147" s="128"/>
      <c r="I147" s="129"/>
      <c r="J147" s="140"/>
      <c r="K147" s="130"/>
    </row>
    <row r="148" spans="1:11" ht="14.25">
      <c r="A148" s="53" t="s">
        <v>133</v>
      </c>
      <c r="B148" s="54" t="s">
        <v>24</v>
      </c>
      <c r="C148" s="54" t="s">
        <v>24</v>
      </c>
      <c r="D148" s="54"/>
      <c r="E148" s="54"/>
      <c r="F148" s="70">
        <f>F149+F156</f>
        <v>10471.920000000002</v>
      </c>
      <c r="G148" s="70">
        <f>G149+G156</f>
        <v>10486.920000000002</v>
      </c>
      <c r="H148" s="128"/>
      <c r="I148" s="129"/>
      <c r="J148" s="140"/>
      <c r="K148" s="130"/>
    </row>
    <row r="149" spans="1:11" ht="12.75">
      <c r="A149" s="3" t="s">
        <v>29</v>
      </c>
      <c r="B149" s="4" t="s">
        <v>23</v>
      </c>
      <c r="C149" s="4" t="s">
        <v>23</v>
      </c>
      <c r="D149" s="4" t="s">
        <v>0</v>
      </c>
      <c r="E149" s="4"/>
      <c r="F149" s="62">
        <f>F150+F153</f>
        <v>7611.700000000001</v>
      </c>
      <c r="G149" s="62">
        <v>7611.700000000001</v>
      </c>
      <c r="H149" s="128"/>
      <c r="I149" s="129"/>
      <c r="J149" s="140"/>
      <c r="K149" s="130"/>
    </row>
    <row r="150" spans="1:11" ht="12.75">
      <c r="A150" s="3" t="s">
        <v>134</v>
      </c>
      <c r="B150" s="4" t="s">
        <v>25</v>
      </c>
      <c r="C150" s="4" t="s">
        <v>266</v>
      </c>
      <c r="D150" s="4" t="s">
        <v>0</v>
      </c>
      <c r="E150" s="4"/>
      <c r="F150" s="62">
        <f>SUM(F151:F152)</f>
        <v>6297.56</v>
      </c>
      <c r="G150" s="62">
        <v>6297.56</v>
      </c>
      <c r="H150" s="128"/>
      <c r="I150" s="129"/>
      <c r="J150" s="140"/>
      <c r="K150" s="130"/>
    </row>
    <row r="151" spans="1:11" ht="12.75">
      <c r="A151" s="32" t="s">
        <v>267</v>
      </c>
      <c r="B151" s="33" t="s">
        <v>25</v>
      </c>
      <c r="C151" s="33" t="s">
        <v>266</v>
      </c>
      <c r="D151" s="33" t="s">
        <v>67</v>
      </c>
      <c r="E151" s="33" t="s">
        <v>22</v>
      </c>
      <c r="F151" s="64">
        <v>4843.56</v>
      </c>
      <c r="G151" s="64">
        <v>4843.56</v>
      </c>
      <c r="H151" s="128"/>
      <c r="I151" s="129"/>
      <c r="J151" s="140"/>
      <c r="K151" s="130"/>
    </row>
    <row r="152" spans="1:11" ht="25.5">
      <c r="A152" s="32" t="s">
        <v>268</v>
      </c>
      <c r="B152" s="33" t="s">
        <v>25</v>
      </c>
      <c r="C152" s="33" t="s">
        <v>266</v>
      </c>
      <c r="D152" s="33" t="s">
        <v>269</v>
      </c>
      <c r="E152" s="33" t="s">
        <v>22</v>
      </c>
      <c r="F152" s="64">
        <v>1454</v>
      </c>
      <c r="G152" s="64">
        <v>1454</v>
      </c>
      <c r="H152" s="128"/>
      <c r="I152" s="129"/>
      <c r="J152" s="140"/>
      <c r="K152" s="130"/>
    </row>
    <row r="153" spans="1:11" ht="25.5">
      <c r="A153" s="3" t="s">
        <v>27</v>
      </c>
      <c r="B153" s="4" t="s">
        <v>28</v>
      </c>
      <c r="C153" s="4" t="s">
        <v>270</v>
      </c>
      <c r="D153" s="4" t="s">
        <v>0</v>
      </c>
      <c r="E153" s="4"/>
      <c r="F153" s="62">
        <f>SUM(F154:F155)</f>
        <v>1314.14</v>
      </c>
      <c r="G153" s="62">
        <v>1314.14</v>
      </c>
      <c r="H153" s="128"/>
      <c r="I153" s="129"/>
      <c r="J153" s="140"/>
      <c r="K153" s="130"/>
    </row>
    <row r="154" spans="1:11" ht="12.75">
      <c r="A154" s="32" t="s">
        <v>267</v>
      </c>
      <c r="B154" s="33" t="s">
        <v>28</v>
      </c>
      <c r="C154" s="33" t="s">
        <v>270</v>
      </c>
      <c r="D154" s="33" t="s">
        <v>67</v>
      </c>
      <c r="E154" s="33" t="s">
        <v>22</v>
      </c>
      <c r="F154" s="64">
        <v>1014.6</v>
      </c>
      <c r="G154" s="64">
        <v>1014.6</v>
      </c>
      <c r="H154" s="128"/>
      <c r="I154" s="129"/>
      <c r="J154" s="140"/>
      <c r="K154" s="130"/>
    </row>
    <row r="155" spans="1:11" ht="25.5">
      <c r="A155" s="32" t="s">
        <v>268</v>
      </c>
      <c r="B155" s="33" t="s">
        <v>28</v>
      </c>
      <c r="C155" s="33" t="s">
        <v>270</v>
      </c>
      <c r="D155" s="33" t="s">
        <v>269</v>
      </c>
      <c r="E155" s="33" t="s">
        <v>22</v>
      </c>
      <c r="F155" s="64">
        <v>299.54</v>
      </c>
      <c r="G155" s="64">
        <v>299.54</v>
      </c>
      <c r="H155" s="128"/>
      <c r="I155" s="129"/>
      <c r="J155" s="140"/>
      <c r="K155" s="130"/>
    </row>
    <row r="156" spans="1:11" ht="12.75">
      <c r="A156" s="3" t="s">
        <v>70</v>
      </c>
      <c r="B156" s="4" t="s">
        <v>30</v>
      </c>
      <c r="C156" s="4" t="s">
        <v>30</v>
      </c>
      <c r="D156" s="4"/>
      <c r="E156" s="4"/>
      <c r="F156" s="62">
        <f>F157+F164+F166</f>
        <v>2860.2200000000003</v>
      </c>
      <c r="G156" s="62">
        <f>G157+G164+G166</f>
        <v>2875.2200000000003</v>
      </c>
      <c r="H156" s="128"/>
      <c r="I156" s="129"/>
      <c r="J156" s="140"/>
      <c r="K156" s="130"/>
    </row>
    <row r="157" spans="1:11" ht="25.5" customHeight="1">
      <c r="A157" s="3" t="s">
        <v>135</v>
      </c>
      <c r="B157" s="4" t="s">
        <v>26</v>
      </c>
      <c r="C157" s="4" t="s">
        <v>271</v>
      </c>
      <c r="D157" s="4" t="s">
        <v>0</v>
      </c>
      <c r="E157" s="4"/>
      <c r="F157" s="62">
        <f>SUM(F158:F163)</f>
        <v>2839.2200000000003</v>
      </c>
      <c r="G157" s="62">
        <f>SUM(G158:G163)</f>
        <v>2854.2200000000003</v>
      </c>
      <c r="H157" s="128"/>
      <c r="I157" s="129"/>
      <c r="J157" s="140"/>
      <c r="K157" s="130"/>
    </row>
    <row r="158" spans="1:11" ht="25.5" customHeight="1">
      <c r="A158" s="32" t="s">
        <v>267</v>
      </c>
      <c r="B158" s="33" t="s">
        <v>26</v>
      </c>
      <c r="C158" s="33" t="s">
        <v>271</v>
      </c>
      <c r="D158" s="33" t="s">
        <v>67</v>
      </c>
      <c r="E158" s="33" t="s">
        <v>22</v>
      </c>
      <c r="F158" s="64">
        <v>1163.11</v>
      </c>
      <c r="G158" s="64">
        <v>1163.11</v>
      </c>
      <c r="H158" s="128"/>
      <c r="I158" s="129"/>
      <c r="J158" s="140"/>
      <c r="K158" s="130"/>
    </row>
    <row r="159" spans="1:11" ht="25.5">
      <c r="A159" s="32" t="s">
        <v>268</v>
      </c>
      <c r="B159" s="33" t="s">
        <v>26</v>
      </c>
      <c r="C159" s="33" t="s">
        <v>271</v>
      </c>
      <c r="D159" s="33" t="s">
        <v>269</v>
      </c>
      <c r="E159" s="33" t="s">
        <v>22</v>
      </c>
      <c r="F159" s="64">
        <v>349.1</v>
      </c>
      <c r="G159" s="64">
        <v>349.1</v>
      </c>
      <c r="H159" s="128"/>
      <c r="I159" s="129"/>
      <c r="J159" s="140"/>
      <c r="K159" s="130"/>
    </row>
    <row r="160" spans="1:11" ht="25.5">
      <c r="A160" s="32" t="s">
        <v>219</v>
      </c>
      <c r="B160" s="33" t="s">
        <v>26</v>
      </c>
      <c r="C160" s="33" t="s">
        <v>271</v>
      </c>
      <c r="D160" s="33" t="s">
        <v>218</v>
      </c>
      <c r="E160" s="33" t="s">
        <v>22</v>
      </c>
      <c r="F160" s="64">
        <v>0.5</v>
      </c>
      <c r="G160" s="64">
        <v>0.5</v>
      </c>
      <c r="H160" s="128"/>
      <c r="I160" s="129"/>
      <c r="J160" s="140"/>
      <c r="K160" s="130"/>
    </row>
    <row r="161" spans="1:11" ht="25.5">
      <c r="A161" s="32" t="s">
        <v>161</v>
      </c>
      <c r="B161" s="33" t="s">
        <v>26</v>
      </c>
      <c r="C161" s="33" t="s">
        <v>271</v>
      </c>
      <c r="D161" s="33" t="s">
        <v>66</v>
      </c>
      <c r="E161" s="33" t="s">
        <v>22</v>
      </c>
      <c r="F161" s="64">
        <v>1237.92</v>
      </c>
      <c r="G161" s="64">
        <f>F161+J161</f>
        <v>1252.92</v>
      </c>
      <c r="H161" s="128">
        <v>-83.59</v>
      </c>
      <c r="I161" s="129">
        <v>-5</v>
      </c>
      <c r="J161" s="142">
        <v>15</v>
      </c>
      <c r="K161" s="131"/>
    </row>
    <row r="162" spans="1:11" ht="12.75">
      <c r="A162" s="32" t="s">
        <v>308</v>
      </c>
      <c r="B162" s="33"/>
      <c r="C162" s="33" t="s">
        <v>271</v>
      </c>
      <c r="D162" s="33" t="s">
        <v>228</v>
      </c>
      <c r="E162" s="33" t="s">
        <v>22</v>
      </c>
      <c r="F162" s="64">
        <v>83.59</v>
      </c>
      <c r="G162" s="64">
        <v>83.59</v>
      </c>
      <c r="H162" s="128">
        <v>83.59</v>
      </c>
      <c r="I162" s="129"/>
      <c r="J162" s="140"/>
      <c r="K162" s="130"/>
    </row>
    <row r="163" spans="1:11" ht="12.75">
      <c r="A163" s="32" t="s">
        <v>309</v>
      </c>
      <c r="B163" s="33"/>
      <c r="C163" s="33" t="s">
        <v>271</v>
      </c>
      <c r="D163" s="33" t="s">
        <v>310</v>
      </c>
      <c r="E163" s="33" t="s">
        <v>22</v>
      </c>
      <c r="F163" s="64">
        <v>5</v>
      </c>
      <c r="G163" s="64">
        <v>5</v>
      </c>
      <c r="H163" s="128">
        <v>5</v>
      </c>
      <c r="I163" s="129"/>
      <c r="J163" s="140"/>
      <c r="K163" s="130"/>
    </row>
    <row r="164" spans="1:11" ht="12.75">
      <c r="A164" s="3" t="s">
        <v>31</v>
      </c>
      <c r="B164" s="4" t="s">
        <v>33</v>
      </c>
      <c r="C164" s="4" t="s">
        <v>272</v>
      </c>
      <c r="D164" s="4" t="s">
        <v>0</v>
      </c>
      <c r="E164" s="4"/>
      <c r="F164" s="62">
        <f>F165</f>
        <v>20</v>
      </c>
      <c r="G164" s="62">
        <v>20</v>
      </c>
      <c r="H164" s="128"/>
      <c r="I164" s="129"/>
      <c r="J164" s="140"/>
      <c r="K164" s="130"/>
    </row>
    <row r="165" spans="1:11" ht="25.5">
      <c r="A165" s="32" t="s">
        <v>71</v>
      </c>
      <c r="B165" s="33" t="s">
        <v>33</v>
      </c>
      <c r="C165" s="33" t="s">
        <v>272</v>
      </c>
      <c r="D165" s="33" t="s">
        <v>68</v>
      </c>
      <c r="E165" s="33" t="s">
        <v>32</v>
      </c>
      <c r="F165" s="64">
        <v>20</v>
      </c>
      <c r="G165" s="64">
        <f>F165+J165</f>
        <v>20</v>
      </c>
      <c r="H165" s="128"/>
      <c r="I165" s="129"/>
      <c r="J165" s="140"/>
      <c r="K165" s="131"/>
    </row>
    <row r="166" spans="1:11" ht="25.5">
      <c r="A166" s="3" t="s">
        <v>136</v>
      </c>
      <c r="B166" s="4" t="s">
        <v>78</v>
      </c>
      <c r="C166" s="60" t="s">
        <v>311</v>
      </c>
      <c r="D166" s="4"/>
      <c r="E166" s="4"/>
      <c r="F166" s="62">
        <f>F167</f>
        <v>1</v>
      </c>
      <c r="G166" s="62">
        <v>1</v>
      </c>
      <c r="H166" s="128"/>
      <c r="I166" s="129"/>
      <c r="J166" s="140"/>
      <c r="K166" s="130"/>
    </row>
    <row r="167" spans="1:11" ht="25.5">
      <c r="A167" s="32" t="s">
        <v>161</v>
      </c>
      <c r="B167" s="33" t="s">
        <v>78</v>
      </c>
      <c r="C167" s="61" t="s">
        <v>311</v>
      </c>
      <c r="D167" s="33" t="s">
        <v>66</v>
      </c>
      <c r="E167" s="33" t="s">
        <v>48</v>
      </c>
      <c r="F167" s="64">
        <v>1</v>
      </c>
      <c r="G167" s="64">
        <v>1</v>
      </c>
      <c r="H167" s="128"/>
      <c r="I167" s="129"/>
      <c r="J167" s="140"/>
      <c r="K167" s="130"/>
    </row>
    <row r="168" spans="1:11" ht="14.25">
      <c r="A168" s="53" t="s">
        <v>137</v>
      </c>
      <c r="B168" s="54" t="s">
        <v>63</v>
      </c>
      <c r="C168" s="54" t="s">
        <v>63</v>
      </c>
      <c r="D168" s="54" t="s">
        <v>0</v>
      </c>
      <c r="E168" s="54"/>
      <c r="F168" s="70">
        <f>F169</f>
        <v>2268.594</v>
      </c>
      <c r="G168" s="95">
        <v>2268.594</v>
      </c>
      <c r="H168" s="128"/>
      <c r="I168" s="129"/>
      <c r="J168" s="140"/>
      <c r="K168" s="130"/>
    </row>
    <row r="169" spans="1:11" ht="12.75" customHeight="1" hidden="1">
      <c r="A169" s="3" t="s">
        <v>65</v>
      </c>
      <c r="B169" s="4" t="s">
        <v>35</v>
      </c>
      <c r="C169" s="4" t="s">
        <v>35</v>
      </c>
      <c r="D169" s="4"/>
      <c r="E169" s="4"/>
      <c r="F169" s="62">
        <f>F170+F178+F180+F182+F186+F188+F190+F192+F194+F196+F201+F203+F205</f>
        <v>2268.594</v>
      </c>
      <c r="G169" s="72">
        <v>2268.594</v>
      </c>
      <c r="H169" s="128"/>
      <c r="I169" s="129"/>
      <c r="J169" s="140"/>
      <c r="K169" s="130"/>
    </row>
    <row r="170" spans="1:11" ht="12.75" customHeight="1">
      <c r="A170" s="3" t="s">
        <v>34</v>
      </c>
      <c r="B170" s="4" t="s">
        <v>36</v>
      </c>
      <c r="C170" s="4" t="s">
        <v>273</v>
      </c>
      <c r="D170" s="4"/>
      <c r="E170" s="4"/>
      <c r="F170" s="62">
        <f>SUM(F171:F177)</f>
        <v>373.64</v>
      </c>
      <c r="G170" s="72">
        <v>373.64</v>
      </c>
      <c r="H170" s="128"/>
      <c r="I170" s="129"/>
      <c r="J170" s="140"/>
      <c r="K170" s="130"/>
    </row>
    <row r="171" spans="1:11" ht="12.75" customHeight="1">
      <c r="A171" s="1" t="s">
        <v>138</v>
      </c>
      <c r="B171" s="33" t="s">
        <v>79</v>
      </c>
      <c r="C171" s="33" t="s">
        <v>274</v>
      </c>
      <c r="D171" s="33" t="s">
        <v>38</v>
      </c>
      <c r="E171" s="33" t="s">
        <v>48</v>
      </c>
      <c r="F171" s="64">
        <v>112.7</v>
      </c>
      <c r="G171" s="64">
        <v>112.7</v>
      </c>
      <c r="H171" s="128"/>
      <c r="I171" s="129"/>
      <c r="J171" s="140"/>
      <c r="K171" s="130"/>
    </row>
    <row r="172" spans="1:11" ht="12.75" customHeight="1">
      <c r="A172" s="2" t="s">
        <v>139</v>
      </c>
      <c r="B172" s="33" t="s">
        <v>37</v>
      </c>
      <c r="C172" s="33" t="s">
        <v>275</v>
      </c>
      <c r="D172" s="33" t="s">
        <v>38</v>
      </c>
      <c r="E172" s="33" t="s">
        <v>48</v>
      </c>
      <c r="F172" s="64">
        <v>48.12</v>
      </c>
      <c r="G172" s="64">
        <v>48.12</v>
      </c>
      <c r="H172" s="128"/>
      <c r="I172" s="129"/>
      <c r="J172" s="140"/>
      <c r="K172" s="130"/>
    </row>
    <row r="173" spans="1:11" ht="12.75" customHeight="1">
      <c r="A173" s="2" t="s">
        <v>140</v>
      </c>
      <c r="B173" s="33" t="s">
        <v>39</v>
      </c>
      <c r="C173" s="33" t="s">
        <v>276</v>
      </c>
      <c r="D173" s="33" t="s">
        <v>38</v>
      </c>
      <c r="E173" s="33" t="s">
        <v>48</v>
      </c>
      <c r="F173" s="64">
        <v>6.1</v>
      </c>
      <c r="G173" s="64">
        <v>6.1</v>
      </c>
      <c r="H173" s="128"/>
      <c r="I173" s="129"/>
      <c r="J173" s="140"/>
      <c r="K173" s="130"/>
    </row>
    <row r="174" spans="1:11" ht="12.75" customHeight="1">
      <c r="A174" s="2" t="s">
        <v>141</v>
      </c>
      <c r="B174" s="33" t="s">
        <v>40</v>
      </c>
      <c r="C174" s="33" t="s">
        <v>277</v>
      </c>
      <c r="D174" s="33" t="s">
        <v>38</v>
      </c>
      <c r="E174" s="33" t="s">
        <v>48</v>
      </c>
      <c r="F174" s="64">
        <v>36.78</v>
      </c>
      <c r="G174" s="64">
        <v>36.78</v>
      </c>
      <c r="H174" s="128"/>
      <c r="I174" s="129"/>
      <c r="J174" s="140"/>
      <c r="K174" s="130"/>
    </row>
    <row r="175" spans="1:11" ht="12.75" customHeight="1" hidden="1">
      <c r="A175" s="2" t="s">
        <v>142</v>
      </c>
      <c r="B175" s="33" t="s">
        <v>41</v>
      </c>
      <c r="C175" s="33" t="s">
        <v>278</v>
      </c>
      <c r="D175" s="33" t="s">
        <v>38</v>
      </c>
      <c r="E175" s="33" t="s">
        <v>48</v>
      </c>
      <c r="F175" s="64">
        <v>0</v>
      </c>
      <c r="G175" s="64">
        <v>0</v>
      </c>
      <c r="H175" s="128"/>
      <c r="I175" s="129"/>
      <c r="J175" s="140"/>
      <c r="K175" s="130"/>
    </row>
    <row r="176" spans="1:11" ht="12.75" customHeight="1">
      <c r="A176" s="2" t="s">
        <v>143</v>
      </c>
      <c r="B176" s="33" t="s">
        <v>42</v>
      </c>
      <c r="C176" s="33" t="s">
        <v>279</v>
      </c>
      <c r="D176" s="33" t="s">
        <v>38</v>
      </c>
      <c r="E176" s="33" t="s">
        <v>48</v>
      </c>
      <c r="F176" s="64">
        <v>63</v>
      </c>
      <c r="G176" s="64">
        <v>63</v>
      </c>
      <c r="H176" s="128"/>
      <c r="I176" s="129"/>
      <c r="J176" s="140"/>
      <c r="K176" s="130"/>
    </row>
    <row r="177" spans="1:11" ht="12.75" customHeight="1">
      <c r="A177" s="2" t="s">
        <v>144</v>
      </c>
      <c r="B177" s="33" t="s">
        <v>43</v>
      </c>
      <c r="C177" s="33" t="s">
        <v>280</v>
      </c>
      <c r="D177" s="33" t="s">
        <v>38</v>
      </c>
      <c r="E177" s="33" t="s">
        <v>48</v>
      </c>
      <c r="F177" s="64">
        <v>106.94</v>
      </c>
      <c r="G177" s="64">
        <v>106.94</v>
      </c>
      <c r="H177" s="128"/>
      <c r="I177" s="129"/>
      <c r="J177" s="140"/>
      <c r="K177" s="130"/>
    </row>
    <row r="178" spans="1:11" ht="12.75" customHeight="1">
      <c r="A178" s="3" t="s">
        <v>45</v>
      </c>
      <c r="B178" s="4" t="s">
        <v>46</v>
      </c>
      <c r="C178" s="4" t="s">
        <v>281</v>
      </c>
      <c r="D178" s="4" t="s">
        <v>0</v>
      </c>
      <c r="E178" s="4"/>
      <c r="F178" s="62">
        <f>F179</f>
        <v>100</v>
      </c>
      <c r="G178" s="62">
        <f>G179</f>
        <v>100</v>
      </c>
      <c r="H178" s="128"/>
      <c r="I178" s="129"/>
      <c r="J178" s="140"/>
      <c r="K178" s="130"/>
    </row>
    <row r="179" spans="1:11" ht="12.75" customHeight="1">
      <c r="A179" s="32" t="s">
        <v>72</v>
      </c>
      <c r="B179" s="33" t="s">
        <v>46</v>
      </c>
      <c r="C179" s="33" t="s">
        <v>281</v>
      </c>
      <c r="D179" s="33" t="s">
        <v>47</v>
      </c>
      <c r="E179" s="33" t="s">
        <v>44</v>
      </c>
      <c r="F179" s="64">
        <v>100</v>
      </c>
      <c r="G179" s="64">
        <v>100</v>
      </c>
      <c r="H179" s="128"/>
      <c r="I179" s="129"/>
      <c r="J179" s="140"/>
      <c r="K179" s="130"/>
    </row>
    <row r="180" spans="1:11" ht="12.75" customHeight="1">
      <c r="A180" s="3" t="s">
        <v>145</v>
      </c>
      <c r="B180" s="4" t="s">
        <v>49</v>
      </c>
      <c r="C180" s="4" t="s">
        <v>282</v>
      </c>
      <c r="D180" s="4" t="s">
        <v>0</v>
      </c>
      <c r="E180" s="4"/>
      <c r="F180" s="62">
        <f>F181</f>
        <v>76.7</v>
      </c>
      <c r="G180" s="62">
        <f>G181</f>
        <v>76.7</v>
      </c>
      <c r="H180" s="128"/>
      <c r="I180" s="129"/>
      <c r="J180" s="140"/>
      <c r="K180" s="130"/>
    </row>
    <row r="181" spans="1:11" ht="12.75" customHeight="1">
      <c r="A181" s="32" t="s">
        <v>113</v>
      </c>
      <c r="B181" s="33" t="s">
        <v>49</v>
      </c>
      <c r="C181" s="33" t="s">
        <v>282</v>
      </c>
      <c r="D181" s="33" t="s">
        <v>66</v>
      </c>
      <c r="E181" s="33" t="s">
        <v>48</v>
      </c>
      <c r="F181" s="64">
        <v>76.7</v>
      </c>
      <c r="G181" s="64">
        <v>76.7</v>
      </c>
      <c r="H181" s="128">
        <v>50</v>
      </c>
      <c r="I181" s="129"/>
      <c r="J181" s="140"/>
      <c r="K181" s="130"/>
    </row>
    <row r="182" spans="1:11" ht="12.75">
      <c r="A182" s="3" t="s">
        <v>80</v>
      </c>
      <c r="B182" s="4" t="s">
        <v>151</v>
      </c>
      <c r="C182" s="4" t="s">
        <v>283</v>
      </c>
      <c r="D182" s="4" t="s">
        <v>0</v>
      </c>
      <c r="E182" s="4"/>
      <c r="F182" s="62">
        <f>SUM(F183:F185)</f>
        <v>413.40000000000003</v>
      </c>
      <c r="G182" s="62">
        <f>SUM(G183:G185)</f>
        <v>413.40000000000003</v>
      </c>
      <c r="H182" s="128"/>
      <c r="I182" s="129"/>
      <c r="J182" s="140"/>
      <c r="K182" s="130"/>
    </row>
    <row r="183" spans="1:11" ht="12.75" customHeight="1">
      <c r="A183" s="32" t="s">
        <v>113</v>
      </c>
      <c r="B183" s="33" t="s">
        <v>50</v>
      </c>
      <c r="C183" s="33" t="s">
        <v>284</v>
      </c>
      <c r="D183" s="33" t="s">
        <v>66</v>
      </c>
      <c r="E183" s="33" t="s">
        <v>48</v>
      </c>
      <c r="F183" s="64">
        <v>376.3</v>
      </c>
      <c r="G183" s="64">
        <v>376.3</v>
      </c>
      <c r="H183" s="128"/>
      <c r="I183" s="129"/>
      <c r="J183" s="140"/>
      <c r="K183" s="130"/>
    </row>
    <row r="184" spans="1:11" ht="12.75" customHeight="1">
      <c r="A184" s="32" t="s">
        <v>51</v>
      </c>
      <c r="B184" s="33" t="s">
        <v>50</v>
      </c>
      <c r="C184" s="33" t="s">
        <v>284</v>
      </c>
      <c r="D184" s="33" t="s">
        <v>52</v>
      </c>
      <c r="E184" s="33" t="s">
        <v>48</v>
      </c>
      <c r="F184" s="34">
        <v>25.1</v>
      </c>
      <c r="G184" s="34">
        <v>25.1</v>
      </c>
      <c r="H184" s="128"/>
      <c r="I184" s="129"/>
      <c r="J184" s="140"/>
      <c r="K184" s="130"/>
    </row>
    <row r="185" spans="1:11" ht="12.75" customHeight="1">
      <c r="A185" s="32" t="s">
        <v>285</v>
      </c>
      <c r="B185" s="33" t="s">
        <v>50</v>
      </c>
      <c r="C185" s="33" t="s">
        <v>284</v>
      </c>
      <c r="D185" s="33" t="s">
        <v>286</v>
      </c>
      <c r="E185" s="33" t="s">
        <v>48</v>
      </c>
      <c r="F185" s="34">
        <v>12</v>
      </c>
      <c r="G185" s="34">
        <v>12</v>
      </c>
      <c r="H185" s="128"/>
      <c r="I185" s="129"/>
      <c r="J185" s="140"/>
      <c r="K185" s="130"/>
    </row>
    <row r="186" spans="1:11" ht="12.75" customHeight="1">
      <c r="A186" s="3" t="s">
        <v>81</v>
      </c>
      <c r="B186" s="4" t="s">
        <v>82</v>
      </c>
      <c r="C186" s="4" t="s">
        <v>287</v>
      </c>
      <c r="D186" s="4"/>
      <c r="E186" s="4"/>
      <c r="F186" s="5">
        <f>F187</f>
        <v>59.764</v>
      </c>
      <c r="G186" s="5">
        <f>G187</f>
        <v>59.764</v>
      </c>
      <c r="H186" s="128"/>
      <c r="I186" s="129"/>
      <c r="J186" s="140"/>
      <c r="K186" s="130"/>
    </row>
    <row r="187" spans="1:11" ht="12.75" customHeight="1">
      <c r="A187" s="32" t="s">
        <v>161</v>
      </c>
      <c r="B187" s="33" t="s">
        <v>82</v>
      </c>
      <c r="C187" s="33" t="s">
        <v>287</v>
      </c>
      <c r="D187" s="33" t="s">
        <v>66</v>
      </c>
      <c r="E187" s="33" t="s">
        <v>48</v>
      </c>
      <c r="F187" s="71">
        <v>59.764</v>
      </c>
      <c r="G187" s="71">
        <v>59.764</v>
      </c>
      <c r="H187" s="128"/>
      <c r="I187" s="129"/>
      <c r="J187" s="140"/>
      <c r="K187" s="130"/>
    </row>
    <row r="188" spans="1:11" ht="12.75" customHeight="1">
      <c r="A188" s="3" t="s">
        <v>132</v>
      </c>
      <c r="B188" s="4" t="s">
        <v>205</v>
      </c>
      <c r="C188" s="4" t="s">
        <v>288</v>
      </c>
      <c r="D188" s="4" t="s">
        <v>0</v>
      </c>
      <c r="E188" s="4"/>
      <c r="F188" s="5">
        <f>F189</f>
        <v>1021.92</v>
      </c>
      <c r="G188" s="5">
        <f>G189</f>
        <v>1021.92</v>
      </c>
      <c r="H188" s="128"/>
      <c r="I188" s="129"/>
      <c r="J188" s="140"/>
      <c r="K188" s="130"/>
    </row>
    <row r="189" spans="1:11" ht="12.75" customHeight="1">
      <c r="A189" s="32" t="s">
        <v>62</v>
      </c>
      <c r="B189" s="33" t="s">
        <v>205</v>
      </c>
      <c r="C189" s="33" t="s">
        <v>288</v>
      </c>
      <c r="D189" s="33" t="s">
        <v>76</v>
      </c>
      <c r="E189" s="33" t="s">
        <v>10</v>
      </c>
      <c r="F189" s="34">
        <v>1021.92</v>
      </c>
      <c r="G189" s="34">
        <v>1021.92</v>
      </c>
      <c r="H189" s="128"/>
      <c r="I189" s="129"/>
      <c r="J189" s="140"/>
      <c r="K189" s="130"/>
    </row>
    <row r="190" spans="1:11" ht="12.75" customHeight="1" hidden="1">
      <c r="A190" s="3" t="s">
        <v>57</v>
      </c>
      <c r="B190" s="4" t="s">
        <v>59</v>
      </c>
      <c r="C190" s="4" t="s">
        <v>289</v>
      </c>
      <c r="D190" s="4" t="s">
        <v>0</v>
      </c>
      <c r="E190" s="4"/>
      <c r="F190" s="5">
        <f>F191</f>
        <v>0</v>
      </c>
      <c r="G190" s="5">
        <v>0</v>
      </c>
      <c r="H190" s="128"/>
      <c r="I190" s="129"/>
      <c r="J190" s="140"/>
      <c r="K190" s="130"/>
    </row>
    <row r="191" spans="1:11" ht="25.5" customHeight="1" hidden="1">
      <c r="A191" s="32" t="s">
        <v>113</v>
      </c>
      <c r="B191" s="33" t="s">
        <v>59</v>
      </c>
      <c r="C191" s="33" t="s">
        <v>290</v>
      </c>
      <c r="D191" s="33" t="s">
        <v>66</v>
      </c>
      <c r="E191" s="33" t="s">
        <v>58</v>
      </c>
      <c r="F191" s="34"/>
      <c r="G191" s="34"/>
      <c r="H191" s="128"/>
      <c r="I191" s="129"/>
      <c r="J191" s="140"/>
      <c r="K191" s="130"/>
    </row>
    <row r="192" spans="1:11" ht="25.5" customHeight="1" hidden="1">
      <c r="A192" s="3" t="s">
        <v>206</v>
      </c>
      <c r="B192" s="4" t="s">
        <v>207</v>
      </c>
      <c r="C192" s="4" t="s">
        <v>291</v>
      </c>
      <c r="D192" s="4"/>
      <c r="E192" s="4"/>
      <c r="F192" s="5">
        <f>F193</f>
        <v>0</v>
      </c>
      <c r="G192" s="5">
        <v>0</v>
      </c>
      <c r="H192" s="128"/>
      <c r="I192" s="129"/>
      <c r="J192" s="140"/>
      <c r="K192" s="130"/>
    </row>
    <row r="193" spans="1:11" ht="20.25" customHeight="1" hidden="1">
      <c r="A193" s="32" t="s">
        <v>161</v>
      </c>
      <c r="B193" s="33" t="s">
        <v>207</v>
      </c>
      <c r="C193" s="33" t="s">
        <v>291</v>
      </c>
      <c r="D193" s="33" t="s">
        <v>66</v>
      </c>
      <c r="E193" s="33" t="s">
        <v>48</v>
      </c>
      <c r="F193" s="34">
        <v>0</v>
      </c>
      <c r="G193" s="34">
        <v>0</v>
      </c>
      <c r="H193" s="128"/>
      <c r="I193" s="129"/>
      <c r="J193" s="140"/>
      <c r="K193" s="130"/>
    </row>
    <row r="194" spans="1:11" ht="13.5" customHeight="1" hidden="1">
      <c r="A194" s="3" t="s">
        <v>208</v>
      </c>
      <c r="B194" s="4" t="s">
        <v>209</v>
      </c>
      <c r="C194" s="4" t="s">
        <v>292</v>
      </c>
      <c r="D194" s="4"/>
      <c r="E194" s="4"/>
      <c r="F194" s="5">
        <f>F195</f>
        <v>0</v>
      </c>
      <c r="G194" s="5">
        <v>0</v>
      </c>
      <c r="H194" s="128"/>
      <c r="I194" s="129"/>
      <c r="J194" s="140"/>
      <c r="K194" s="130"/>
    </row>
    <row r="195" spans="1:11" ht="26.25" customHeight="1" hidden="1">
      <c r="A195" s="32" t="s">
        <v>161</v>
      </c>
      <c r="B195" s="33" t="s">
        <v>209</v>
      </c>
      <c r="C195" s="33" t="s">
        <v>292</v>
      </c>
      <c r="D195" s="33" t="s">
        <v>66</v>
      </c>
      <c r="E195" s="33" t="s">
        <v>48</v>
      </c>
      <c r="F195" s="34">
        <v>0</v>
      </c>
      <c r="G195" s="34">
        <v>0</v>
      </c>
      <c r="H195" s="128"/>
      <c r="I195" s="129"/>
      <c r="J195" s="140"/>
      <c r="K195" s="130"/>
    </row>
    <row r="196" spans="1:11" ht="39" customHeight="1">
      <c r="A196" s="3" t="s">
        <v>53</v>
      </c>
      <c r="B196" s="4" t="s">
        <v>152</v>
      </c>
      <c r="C196" s="4" t="s">
        <v>293</v>
      </c>
      <c r="D196" s="4"/>
      <c r="E196" s="4"/>
      <c r="F196" s="5">
        <f>F197+F199+F198+F200</f>
        <v>223.17</v>
      </c>
      <c r="G196" s="5">
        <v>223.17</v>
      </c>
      <c r="H196" s="128"/>
      <c r="I196" s="129"/>
      <c r="J196" s="140"/>
      <c r="K196" s="130"/>
    </row>
    <row r="197" spans="1:11" ht="26.25" customHeight="1">
      <c r="A197" s="32" t="s">
        <v>267</v>
      </c>
      <c r="B197" s="33" t="s">
        <v>55</v>
      </c>
      <c r="C197" s="33" t="s">
        <v>294</v>
      </c>
      <c r="D197" s="33" t="s">
        <v>67</v>
      </c>
      <c r="E197" s="33" t="s">
        <v>54</v>
      </c>
      <c r="F197" s="34">
        <v>158.92</v>
      </c>
      <c r="G197" s="34">
        <v>158.92</v>
      </c>
      <c r="H197" s="128"/>
      <c r="I197" s="129"/>
      <c r="J197" s="140"/>
      <c r="K197" s="130"/>
    </row>
    <row r="198" spans="1:11" ht="26.25" customHeight="1">
      <c r="A198" s="32" t="s">
        <v>268</v>
      </c>
      <c r="B198" s="33" t="s">
        <v>26</v>
      </c>
      <c r="C198" s="33" t="s">
        <v>294</v>
      </c>
      <c r="D198" s="33" t="s">
        <v>269</v>
      </c>
      <c r="E198" s="33" t="s">
        <v>54</v>
      </c>
      <c r="F198" s="34">
        <v>47.71</v>
      </c>
      <c r="G198" s="34">
        <v>47.71</v>
      </c>
      <c r="H198" s="128"/>
      <c r="I198" s="129"/>
      <c r="J198" s="140"/>
      <c r="K198" s="130"/>
    </row>
    <row r="199" spans="1:11" ht="26.25" customHeight="1">
      <c r="A199" s="32" t="s">
        <v>113</v>
      </c>
      <c r="B199" s="33" t="s">
        <v>55</v>
      </c>
      <c r="C199" s="33" t="s">
        <v>294</v>
      </c>
      <c r="D199" s="33" t="s">
        <v>66</v>
      </c>
      <c r="E199" s="33" t="s">
        <v>54</v>
      </c>
      <c r="F199" s="34">
        <v>15.59</v>
      </c>
      <c r="G199" s="34">
        <v>15.59</v>
      </c>
      <c r="H199" s="128">
        <v>-0.95</v>
      </c>
      <c r="I199" s="129"/>
      <c r="J199" s="140"/>
      <c r="K199" s="130"/>
    </row>
    <row r="200" spans="1:11" ht="12.75" customHeight="1" thickBot="1">
      <c r="A200" s="32" t="s">
        <v>308</v>
      </c>
      <c r="B200" s="33"/>
      <c r="C200" s="33" t="s">
        <v>294</v>
      </c>
      <c r="D200" s="33" t="s">
        <v>228</v>
      </c>
      <c r="E200" s="33" t="s">
        <v>54</v>
      </c>
      <c r="F200" s="34">
        <v>0.95</v>
      </c>
      <c r="G200" s="34">
        <f>H200</f>
        <v>0.95</v>
      </c>
      <c r="H200" s="128">
        <v>0.95</v>
      </c>
      <c r="I200" s="129"/>
      <c r="J200" s="140"/>
      <c r="K200" s="130"/>
    </row>
    <row r="201" spans="1:10" ht="26.25" hidden="1" thickBot="1">
      <c r="A201" s="32" t="s">
        <v>113</v>
      </c>
      <c r="B201" s="33" t="s">
        <v>212</v>
      </c>
      <c r="C201" s="33"/>
      <c r="D201" s="33"/>
      <c r="E201" s="33"/>
      <c r="F201" s="34"/>
      <c r="G201" s="97"/>
      <c r="H201" s="128"/>
      <c r="I201" s="129"/>
      <c r="J201" s="139"/>
    </row>
    <row r="202" spans="1:10" ht="51.75" hidden="1" thickBot="1">
      <c r="A202" s="3" t="s">
        <v>210</v>
      </c>
      <c r="B202" s="4" t="s">
        <v>211</v>
      </c>
      <c r="C202" s="4" t="s">
        <v>259</v>
      </c>
      <c r="D202" s="4" t="s">
        <v>0</v>
      </c>
      <c r="E202" s="4"/>
      <c r="F202" s="5">
        <f>F203</f>
        <v>0</v>
      </c>
      <c r="G202" s="96">
        <v>0</v>
      </c>
      <c r="H202" s="128"/>
      <c r="I202" s="129"/>
      <c r="J202" s="139"/>
    </row>
    <row r="203" spans="1:10" ht="26.25" hidden="1" thickBot="1">
      <c r="A203" s="32" t="s">
        <v>113</v>
      </c>
      <c r="B203" s="33" t="s">
        <v>211</v>
      </c>
      <c r="C203" s="33" t="s">
        <v>259</v>
      </c>
      <c r="D203" s="33" t="s">
        <v>66</v>
      </c>
      <c r="E203" s="33" t="s">
        <v>3</v>
      </c>
      <c r="F203" s="34">
        <v>0</v>
      </c>
      <c r="G203" s="97">
        <v>0</v>
      </c>
      <c r="H203" s="128"/>
      <c r="I203" s="129"/>
      <c r="J203" s="139"/>
    </row>
    <row r="204" spans="1:10" ht="26.25" hidden="1" thickBot="1">
      <c r="A204" s="29" t="s">
        <v>220</v>
      </c>
      <c r="B204" s="30" t="s">
        <v>217</v>
      </c>
      <c r="C204" s="30" t="s">
        <v>260</v>
      </c>
      <c r="D204" s="30" t="s">
        <v>0</v>
      </c>
      <c r="E204" s="30"/>
      <c r="F204" s="31">
        <f>F205</f>
        <v>0</v>
      </c>
      <c r="G204" s="98">
        <v>0</v>
      </c>
      <c r="H204" s="128"/>
      <c r="I204" s="129"/>
      <c r="J204" s="139"/>
    </row>
    <row r="205" spans="1:10" ht="26.25" hidden="1" thickBot="1">
      <c r="A205" s="32" t="s">
        <v>113</v>
      </c>
      <c r="B205" s="33" t="s">
        <v>217</v>
      </c>
      <c r="C205" s="33" t="s">
        <v>260</v>
      </c>
      <c r="D205" s="33" t="s">
        <v>66</v>
      </c>
      <c r="E205" s="33" t="s">
        <v>3</v>
      </c>
      <c r="F205" s="34">
        <v>0</v>
      </c>
      <c r="G205" s="97">
        <v>0</v>
      </c>
      <c r="H205" s="128"/>
      <c r="I205" s="129"/>
      <c r="J205" s="139"/>
    </row>
    <row r="206" spans="1:14" ht="15" thickBot="1">
      <c r="A206" s="55" t="s">
        <v>64</v>
      </c>
      <c r="B206" s="56"/>
      <c r="C206" s="56"/>
      <c r="D206" s="56"/>
      <c r="E206" s="56"/>
      <c r="F206" s="76">
        <f>F10+F147</f>
        <v>42408.92471</v>
      </c>
      <c r="G206" s="76">
        <f>G10+G147</f>
        <v>43696.28442</v>
      </c>
      <c r="H206" s="128">
        <f>SUM(H10:I199)</f>
        <v>8704.38071</v>
      </c>
      <c r="I206" s="150"/>
      <c r="J206" s="151">
        <f>J37+J39+J54+J63+J67+J69+J71+J75+J88+J90+J92+J127+J128+J134+J136+J138+J161+K63+J121+J57</f>
        <v>1287.3597099999993</v>
      </c>
      <c r="L206" s="78"/>
      <c r="N206" s="78"/>
    </row>
    <row r="207" spans="8:10" ht="12.75">
      <c r="H207" s="128"/>
      <c r="I207" s="129"/>
      <c r="J207" s="131"/>
    </row>
    <row r="208" ht="12.75">
      <c r="J208" s="125"/>
    </row>
  </sheetData>
  <sheetProtection/>
  <mergeCells count="37">
    <mergeCell ref="B110:B111"/>
    <mergeCell ref="C110:C111"/>
    <mergeCell ref="D110:D111"/>
    <mergeCell ref="E110:E111"/>
    <mergeCell ref="F110:F111"/>
    <mergeCell ref="G110:G111"/>
    <mergeCell ref="B93:B94"/>
    <mergeCell ref="C93:C94"/>
    <mergeCell ref="D93:D94"/>
    <mergeCell ref="E93:E94"/>
    <mergeCell ref="F93:F94"/>
    <mergeCell ref="G93:G94"/>
    <mergeCell ref="B45:B46"/>
    <mergeCell ref="C45:C46"/>
    <mergeCell ref="D45:D46"/>
    <mergeCell ref="E45:E46"/>
    <mergeCell ref="F45:F46"/>
    <mergeCell ref="G45:G46"/>
    <mergeCell ref="G12:G13"/>
    <mergeCell ref="B28:B29"/>
    <mergeCell ref="C28:C29"/>
    <mergeCell ref="D28:D29"/>
    <mergeCell ref="E28:E29"/>
    <mergeCell ref="F28:F29"/>
    <mergeCell ref="G28:G29"/>
    <mergeCell ref="A7:F7"/>
    <mergeCell ref="B12:B13"/>
    <mergeCell ref="C12:C13"/>
    <mergeCell ref="D12:D13"/>
    <mergeCell ref="E12:E13"/>
    <mergeCell ref="F12:F13"/>
    <mergeCell ref="B1:G1"/>
    <mergeCell ref="B2:G2"/>
    <mergeCell ref="B3:G3"/>
    <mergeCell ref="B4:G4"/>
    <mergeCell ref="A5:F5"/>
    <mergeCell ref="A6:F6"/>
  </mergeCells>
  <printOptions/>
  <pageMargins left="0.8267716535433072" right="0.03937007874015748" top="0.07874015748031496" bottom="0.07874015748031496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Воронин Е.В.</cp:lastModifiedBy>
  <cp:lastPrinted>2016-04-26T04:13:48Z</cp:lastPrinted>
  <dcterms:created xsi:type="dcterms:W3CDTF">2002-03-11T10:22:12Z</dcterms:created>
  <dcterms:modified xsi:type="dcterms:W3CDTF">2016-04-28T05:11:08Z</dcterms:modified>
  <cp:category/>
  <cp:version/>
  <cp:contentType/>
  <cp:contentStatus/>
</cp:coreProperties>
</file>