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6" activeTab="6"/>
  </bookViews>
  <sheets>
    <sheet name="ОБРАЗЕЦ" sheetId="1" r:id="rId1"/>
    <sheet name="01.01.07" sheetId="2" r:id="rId2"/>
    <sheet name="2007" sheetId="3" r:id="rId3"/>
    <sheet name="2007 С ОДН Д ЗН" sheetId="4" r:id="rId4"/>
    <sheet name="2008" sheetId="5" r:id="rId5"/>
    <sheet name="1кв2009" sheetId="6" r:id="rId6"/>
    <sheet name="9 мес 2014" sheetId="7" r:id="rId7"/>
  </sheets>
  <definedNames/>
  <calcPr fullCalcOnLoad="1"/>
</workbook>
</file>

<file path=xl/sharedStrings.xml><?xml version="1.0" encoding="utf-8"?>
<sst xmlns="http://schemas.openxmlformats.org/spreadsheetml/2006/main" count="581" uniqueCount="177">
  <si>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</si>
  <si>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</si>
  <si>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</si>
  <si>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</si>
  <si>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</si>
  <si>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</si>
  <si>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</si>
  <si>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</si>
  <si>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</si>
  <si>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</si>
  <si>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</si>
  <si>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</si>
  <si>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</si>
  <si>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</si>
  <si>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</si>
  <si>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</si>
  <si>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</si>
  <si>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</si>
  <si>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</si>
  <si>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</si>
  <si>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</si>
  <si>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</si>
  <si>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</si>
  <si>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</si>
  <si>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</si>
  <si>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</si>
  <si>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</si>
  <si>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</si>
  <si>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</si>
  <si>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</si>
  <si>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</si>
  <si>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</si>
  <si>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</si>
  <si>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</si>
  <si>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</si>
  <si>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</si>
  <si>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</si>
  <si>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</si>
  <si>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</si>
  <si>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</si>
  <si>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</si>
  <si>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</si>
  <si>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</si>
  <si>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</si>
  <si>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</si>
  <si>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</si>
  <si>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</si>
  <si>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</si>
  <si>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</si>
  <si>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</si>
  <si>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</si>
  <si>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</si>
  <si>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</si>
  <si>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</si>
  <si>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</si>
  <si>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</si>
  <si>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</si>
  <si>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</si>
  <si>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</si>
  <si>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</si>
  <si>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</si>
  <si>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</si>
  <si>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</si>
  <si>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</si>
  <si>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</si>
  <si>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</si>
  <si>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</si>
  <si>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</si>
  <si>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</si>
  <si>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</si>
  <si>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</si>
  <si>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</si>
  <si>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</si>
  <si>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</si>
  <si>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</si>
  <si>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</si>
  <si>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</si>
  <si>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</si>
  <si>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</si>
  <si>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</si>
  <si>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</si>
  <si>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</si>
  <si>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</si>
  <si>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</si>
  <si>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</si>
  <si>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</si>
  <si>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</si>
  <si>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</si>
  <si>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</si>
  <si>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</si>
  <si>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</si>
  <si>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от________  2007 года  № ___</t>
  </si>
  <si>
    <t>МО Войсковицкое сельское  поселение</t>
  </si>
  <si>
    <t>по разделам и подразделам функциональной классификации расходов на  2007 год</t>
  </si>
  <si>
    <t>Функционирование законодательных представительных органов местного самоуправления</t>
  </si>
  <si>
    <t>0103</t>
  </si>
  <si>
    <t>Осуществление первичного воинского учета</t>
  </si>
  <si>
    <t xml:space="preserve"> </t>
  </si>
  <si>
    <t>от __________ 2008 г.№____</t>
  </si>
  <si>
    <t>Уточненный  план на  2007 г.  тыс.руб.</t>
  </si>
  <si>
    <t>План  2007 года</t>
  </si>
  <si>
    <t>Исполнено за 2007 год</t>
  </si>
  <si>
    <t xml:space="preserve">% исполн-я </t>
  </si>
  <si>
    <t>ИСПОЛНЕНИЕ  Р А С Х О Д О В</t>
  </si>
  <si>
    <t xml:space="preserve">% исполн-я за 2007 год </t>
  </si>
  <si>
    <t>Исполненение  за 2007 год (тыс.руб.)</t>
  </si>
  <si>
    <t>Уточненный  план на  2007г.  (тыс.руб.)</t>
  </si>
  <si>
    <t>ВСЕГО    РАСХОДОВ</t>
  </si>
  <si>
    <t>к решению Совета  депутатов</t>
  </si>
  <si>
    <t>План  2008 года</t>
  </si>
  <si>
    <t>0412</t>
  </si>
  <si>
    <t>0203</t>
  </si>
  <si>
    <t>0410</t>
  </si>
  <si>
    <t>Благоустройство</t>
  </si>
  <si>
    <t>0503</t>
  </si>
  <si>
    <t>0505</t>
  </si>
  <si>
    <t>0111</t>
  </si>
  <si>
    <t>0114</t>
  </si>
  <si>
    <t>0908</t>
  </si>
  <si>
    <t>1104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</si>
  <si>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</si>
  <si>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</si>
  <si>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</si>
  <si>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>от __________ 2009 г. .№____</t>
  </si>
  <si>
    <t>Уточненный  бюджет  на  2008г.  (тыс.руб.)</t>
  </si>
  <si>
    <t>Исполнено  за 2008 год (тыс.руб.)</t>
  </si>
  <si>
    <t>бюджета муниципального образования Войсковицкое сельское  поселение за 2008 год</t>
  </si>
  <si>
    <t xml:space="preserve">ИСПОЛНЕНИЕ  РАСХОДОВ </t>
  </si>
  <si>
    <t>бюджета муниципального образования Войсковицкое сельское  поселение за 1 квартал  2009 года</t>
  </si>
  <si>
    <t>от __.04. 2009 г. .№____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</si>
  <si>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</si>
  <si>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</si>
  <si>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</si>
  <si>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</si>
  <si>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</si>
  <si>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</si>
  <si>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Обеспечение пожарной безопасности</t>
  </si>
  <si>
    <t>Топливно-энергетический комплекс (МУП "Райтоп")</t>
  </si>
  <si>
    <t>Другие вопросы в области нац. экономики ( градостроение- ген план поселения)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</si>
  <si>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</si>
  <si>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</si>
  <si>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</si>
  <si>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</si>
  <si>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</si>
  <si>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</si>
  <si>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Физическая культура и спорт</t>
  </si>
  <si>
    <t>Другие вопросы в области здр-я и физ.культ.спорта</t>
  </si>
  <si>
    <t>0910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</si>
  <si>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</si>
  <si>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</si>
  <si>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</si>
  <si>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Уточненный  бюджет  на  2009г.  (тыс.руб.)</t>
  </si>
  <si>
    <t>Исполнено  за 1 квартал 2009 года (тыс.руб.)</t>
  </si>
  <si>
    <t>0401</t>
  </si>
  <si>
    <t>Общеэкономические вопросы</t>
  </si>
  <si>
    <t>Жилищное  хозяйство (компенс.выпадающ.дох-в и кап ремонт жилья)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</si>
  <si>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</si>
  <si>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</si>
  <si>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</si>
  <si>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1102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</si>
  <si>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</si>
  <si>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</si>
  <si>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</si>
  <si>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Культура, кинематография</t>
  </si>
  <si>
    <t>1000</t>
  </si>
  <si>
    <t>Пенсионное обеспечение</t>
  </si>
  <si>
    <t>1001</t>
  </si>
  <si>
    <t>Дорожное хозяйство (дорожные фонды)</t>
  </si>
  <si>
    <t>Первоначальный бюджет  на  2014г.  (тыс.руб.)</t>
  </si>
  <si>
    <t>Уточненный бюджет  на  2014г.  (тыс.руб.)</t>
  </si>
  <si>
    <t>Функционирование законодательных представительных органов МО</t>
  </si>
  <si>
    <t>Другие вопросы в области национальной безопасност и  правоохранительной деятельности</t>
  </si>
  <si>
    <t>0314</t>
  </si>
  <si>
    <t>бюджета муниципального образования Войсковицкое сельское  поселение за  9 месяцев 2014 года</t>
  </si>
  <si>
    <t>Физическая культура</t>
  </si>
  <si>
    <t xml:space="preserve">к Отчету об исполнении бюджета 
       МО Войсковицкое сельское поселение 
       за 9 месяцев 2014 года
</t>
  </si>
  <si>
    <t>Исполнено                    за 9 месяцев 2014 года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</si>
</sst>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  <numFmt numFmtId="171" formatCode="0.00000"/>
    <numFmt numFmtId="172" formatCode="_-* #,##0.00000_р_._-;\-* #,##0.00000_р_._-;_-* &quot;-&quot;???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3" fontId="4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 wrapText="1"/>
    </xf>
    <xf numFmtId="43" fontId="6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1" fillId="0" borderId="11" xfId="0" applyNumberFormat="1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/>
    </xf>
    <xf numFmtId="168" fontId="1" fillId="0" borderId="11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wrapText="1"/>
    </xf>
    <xf numFmtId="43" fontId="1" fillId="0" borderId="10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1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0" borderId="10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43" fontId="4" fillId="0" borderId="11" xfId="0" applyNumberFormat="1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70" fontId="3" fillId="0" borderId="11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14" fontId="13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94" t="s">
        <v>61</v>
      </c>
      <c r="D2" s="94"/>
      <c r="E2" s="94"/>
      <c r="F2" s="94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95" t="s">
        <v>64</v>
      </c>
      <c r="B6" s="95"/>
      <c r="C6" s="95"/>
      <c r="D6" s="95"/>
      <c r="E6" s="95"/>
      <c r="F6" s="95"/>
    </row>
    <row r="7" spans="1:6" ht="12.75" customHeight="1">
      <c r="A7" s="95" t="s">
        <v>69</v>
      </c>
      <c r="B7" s="95"/>
      <c r="C7" s="95"/>
      <c r="D7" s="95"/>
      <c r="E7" s="95"/>
      <c r="F7" s="95"/>
    </row>
    <row r="8" spans="1:6" ht="12.75" customHeight="1">
      <c r="A8" s="99" t="s">
        <v>66</v>
      </c>
      <c r="B8" s="99"/>
      <c r="C8" s="99"/>
      <c r="D8" s="99"/>
      <c r="E8" s="99"/>
      <c r="F8" s="99"/>
    </row>
    <row r="9" spans="1:2" ht="5.25" customHeight="1">
      <c r="A9" s="5"/>
      <c r="B9" s="5"/>
    </row>
    <row r="10" spans="1:6" ht="21" customHeight="1">
      <c r="A10" s="96" t="s">
        <v>0</v>
      </c>
      <c r="B10" s="96" t="s">
        <v>1</v>
      </c>
      <c r="C10" s="96" t="s">
        <v>2</v>
      </c>
      <c r="D10" s="96" t="s">
        <v>65</v>
      </c>
      <c r="E10" s="96" t="s">
        <v>73</v>
      </c>
      <c r="F10" s="96" t="s">
        <v>74</v>
      </c>
    </row>
    <row r="11" spans="1:6" ht="16.5" customHeight="1">
      <c r="A11" s="97"/>
      <c r="B11" s="97"/>
      <c r="C11" s="97"/>
      <c r="D11" s="97"/>
      <c r="E11" s="97"/>
      <c r="F11" s="97"/>
    </row>
    <row r="12" spans="1:6" ht="9.75" customHeight="1">
      <c r="A12" s="98"/>
      <c r="B12" s="98"/>
      <c r="C12" s="98"/>
      <c r="D12" s="98"/>
      <c r="E12" s="98"/>
      <c r="F12" s="98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sheetProtection/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4">
      <selection activeCell="F48" sqref="F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100" t="s">
        <v>63</v>
      </c>
      <c r="D1" s="100"/>
      <c r="E1" s="100"/>
      <c r="F1" s="100"/>
    </row>
    <row r="2" spans="3:6" ht="12.75">
      <c r="C2" s="100" t="s">
        <v>61</v>
      </c>
      <c r="D2" s="100"/>
      <c r="E2" s="100"/>
      <c r="F2" s="100"/>
    </row>
    <row r="3" spans="1:6" ht="12.75" customHeight="1">
      <c r="A3" s="3"/>
      <c r="B3" s="3"/>
      <c r="C3" s="100" t="s">
        <v>89</v>
      </c>
      <c r="D3" s="100"/>
      <c r="E3" s="100"/>
      <c r="F3" s="100"/>
    </row>
    <row r="4" spans="1:6" ht="12.75" customHeight="1">
      <c r="A4" s="3"/>
      <c r="B4" s="3"/>
      <c r="C4" s="100" t="s">
        <v>91</v>
      </c>
      <c r="D4" s="100"/>
      <c r="E4" s="100"/>
      <c r="F4" s="100"/>
    </row>
    <row r="5" spans="1:4" ht="12.75" customHeight="1">
      <c r="A5" s="3"/>
      <c r="B5" s="3"/>
      <c r="C5" s="4"/>
      <c r="D5" s="4"/>
    </row>
    <row r="6" spans="1:6" ht="18" customHeight="1">
      <c r="A6" s="95" t="s">
        <v>64</v>
      </c>
      <c r="B6" s="95"/>
      <c r="C6" s="95"/>
      <c r="D6" s="95"/>
      <c r="E6" s="95"/>
      <c r="F6" s="95"/>
    </row>
    <row r="7" spans="1:6" ht="12.75" customHeight="1">
      <c r="A7" s="95" t="s">
        <v>77</v>
      </c>
      <c r="B7" s="95"/>
      <c r="C7" s="95"/>
      <c r="D7" s="95"/>
      <c r="E7" s="95"/>
      <c r="F7" s="95"/>
    </row>
    <row r="8" spans="1:6" ht="12.75" customHeight="1">
      <c r="A8" s="99" t="s">
        <v>90</v>
      </c>
      <c r="B8" s="99"/>
      <c r="C8" s="99"/>
      <c r="D8" s="99"/>
      <c r="E8" s="99"/>
      <c r="F8" s="99"/>
    </row>
    <row r="9" spans="1:2" ht="5.25" customHeight="1">
      <c r="A9" s="5"/>
      <c r="B9" s="5"/>
    </row>
    <row r="10" spans="1:7" ht="21" customHeight="1">
      <c r="A10" s="96" t="s">
        <v>0</v>
      </c>
      <c r="B10" s="96" t="s">
        <v>1</v>
      </c>
      <c r="C10" s="96" t="s">
        <v>2</v>
      </c>
      <c r="D10" s="96" t="s">
        <v>65</v>
      </c>
      <c r="E10" s="96" t="s">
        <v>86</v>
      </c>
      <c r="F10" s="96" t="s">
        <v>87</v>
      </c>
      <c r="G10" s="22" t="s">
        <v>78</v>
      </c>
    </row>
    <row r="11" spans="1:7" ht="15" customHeight="1">
      <c r="A11" s="97"/>
      <c r="B11" s="97"/>
      <c r="C11" s="97"/>
      <c r="D11" s="97"/>
      <c r="E11" s="97"/>
      <c r="F11" s="97"/>
      <c r="G11" s="23" t="s">
        <v>79</v>
      </c>
    </row>
    <row r="12" spans="1:7" ht="18.75" customHeight="1">
      <c r="A12" s="98"/>
      <c r="B12" s="98"/>
      <c r="C12" s="98"/>
      <c r="D12" s="98"/>
      <c r="E12" s="98"/>
      <c r="F12" s="98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sheetProtection/>
  <mergeCells count="13">
    <mergeCell ref="C1:F1"/>
    <mergeCell ref="C3:F3"/>
    <mergeCell ref="C4:F4"/>
    <mergeCell ref="E10:E12"/>
    <mergeCell ref="F10:F12"/>
    <mergeCell ref="C2:F2"/>
    <mergeCell ref="A6:F6"/>
    <mergeCell ref="A7:F7"/>
    <mergeCell ref="A8:F8"/>
    <mergeCell ref="A10:A12"/>
    <mergeCell ref="B10:B12"/>
    <mergeCell ref="C10:C12"/>
    <mergeCell ref="D10:D12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7">
      <selection activeCell="A1" sqref="A1:IV16384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4.25390625" style="0" customWidth="1"/>
    <col min="5" max="5" width="12.75390625" style="0" customWidth="1"/>
    <col min="6" max="6" width="10.875" style="0" bestFit="1" customWidth="1"/>
    <col min="7" max="7" width="15.00390625" style="0" customWidth="1"/>
  </cols>
  <sheetData>
    <row r="1" spans="1:7" ht="12.75">
      <c r="A1" s="1"/>
      <c r="B1" s="1"/>
      <c r="C1" s="94" t="s">
        <v>63</v>
      </c>
      <c r="D1" s="94"/>
      <c r="E1" s="1"/>
      <c r="F1" s="1"/>
      <c r="G1" s="1"/>
    </row>
    <row r="2" spans="1:7" ht="12.75">
      <c r="A2" s="1"/>
      <c r="B2" s="1"/>
      <c r="C2" s="3" t="s">
        <v>61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94" t="s">
        <v>98</v>
      </c>
      <c r="D4" s="94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5" t="s">
        <v>64</v>
      </c>
      <c r="B6" s="95"/>
      <c r="C6" s="95"/>
      <c r="D6" s="95"/>
      <c r="E6" s="1"/>
      <c r="F6" s="1"/>
      <c r="G6" s="1"/>
    </row>
    <row r="7" spans="1:7" ht="15.75">
      <c r="A7" s="95" t="s">
        <v>77</v>
      </c>
      <c r="B7" s="95"/>
      <c r="C7" s="95"/>
      <c r="D7" s="95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96" t="s">
        <v>0</v>
      </c>
      <c r="B10" s="96" t="s">
        <v>1</v>
      </c>
      <c r="C10" s="96" t="s">
        <v>2</v>
      </c>
      <c r="D10" s="96" t="s">
        <v>99</v>
      </c>
      <c r="E10" s="96" t="s">
        <v>100</v>
      </c>
      <c r="F10" s="96" t="s">
        <v>101</v>
      </c>
      <c r="G10" s="101" t="s">
        <v>102</v>
      </c>
    </row>
    <row r="11" spans="1:7" ht="12.75">
      <c r="A11" s="97"/>
      <c r="B11" s="97"/>
      <c r="C11" s="97"/>
      <c r="D11" s="97"/>
      <c r="E11" s="97"/>
      <c r="F11" s="97"/>
      <c r="G11" s="102"/>
    </row>
    <row r="12" spans="1:7" ht="12.75">
      <c r="A12" s="98"/>
      <c r="B12" s="98"/>
      <c r="C12" s="98"/>
      <c r="D12" s="98"/>
      <c r="E12" s="98"/>
      <c r="F12" s="98"/>
      <c r="G12" s="103"/>
    </row>
    <row r="13" spans="1:7" ht="25.5">
      <c r="A13" s="7" t="s">
        <v>3</v>
      </c>
      <c r="B13" s="8" t="s">
        <v>4</v>
      </c>
      <c r="C13" s="8"/>
      <c r="D13" s="27">
        <f>SUM(D14:D19)</f>
        <v>5162.639999999999</v>
      </c>
      <c r="E13" s="27">
        <f>SUM(E14:E19)</f>
        <v>5217.549999999999</v>
      </c>
      <c r="F13" s="27">
        <f>SUM(F14:F19)</f>
        <v>4495.84</v>
      </c>
      <c r="G13" s="28">
        <f>F13/D13*100</f>
        <v>87.0841275006586</v>
      </c>
    </row>
    <row r="14" spans="1:7" ht="51">
      <c r="A14" s="36" t="s">
        <v>94</v>
      </c>
      <c r="B14" s="10"/>
      <c r="C14" s="11" t="s">
        <v>95</v>
      </c>
      <c r="D14" s="29">
        <v>299.9</v>
      </c>
      <c r="E14" s="30">
        <v>299.9</v>
      </c>
      <c r="F14" s="30">
        <v>299.38</v>
      </c>
      <c r="G14" s="28">
        <f aca="true" t="shared" si="0" ref="G14:G49">F14/D14*100</f>
        <v>99.82660886962321</v>
      </c>
    </row>
    <row r="15" spans="1:7" ht="25.5">
      <c r="A15" s="36" t="s">
        <v>5</v>
      </c>
      <c r="B15" s="10"/>
      <c r="C15" s="11" t="s">
        <v>6</v>
      </c>
      <c r="D15" s="29">
        <v>4302.65</v>
      </c>
      <c r="E15" s="31">
        <v>4302.65</v>
      </c>
      <c r="F15" s="31">
        <v>4068.2</v>
      </c>
      <c r="G15" s="28">
        <f t="shared" si="0"/>
        <v>94.55103250322476</v>
      </c>
    </row>
    <row r="16" spans="1:7" ht="25.5" hidden="1">
      <c r="A16" s="36" t="s">
        <v>7</v>
      </c>
      <c r="B16" s="10"/>
      <c r="C16" s="11" t="s">
        <v>8</v>
      </c>
      <c r="D16" s="29">
        <v>0</v>
      </c>
      <c r="E16" s="31"/>
      <c r="F16" s="3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32"/>
      <c r="E17" s="31"/>
      <c r="F17" s="3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32">
        <v>331.59</v>
      </c>
      <c r="E18" s="31">
        <v>435</v>
      </c>
      <c r="F18" s="3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29">
        <v>228.5</v>
      </c>
      <c r="E19" s="31">
        <v>180</v>
      </c>
      <c r="F19" s="31">
        <v>128.26</v>
      </c>
      <c r="G19" s="28">
        <f t="shared" si="0"/>
        <v>56.131291028446384</v>
      </c>
    </row>
    <row r="20" spans="1:7" ht="12.75">
      <c r="A20" s="38" t="s">
        <v>85</v>
      </c>
      <c r="B20" s="8" t="s">
        <v>84</v>
      </c>
      <c r="C20" s="11"/>
      <c r="D20" s="27">
        <f>D21</f>
        <v>149.3</v>
      </c>
      <c r="E20" s="27">
        <f>E21</f>
        <v>149.3</v>
      </c>
      <c r="F20" s="27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29">
        <v>149.3</v>
      </c>
      <c r="E21" s="31">
        <v>149.3</v>
      </c>
      <c r="F21" s="3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27">
        <f>SUM(D23:D24)</f>
        <v>0</v>
      </c>
      <c r="E22" s="33"/>
      <c r="F22" s="33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29"/>
      <c r="E23" s="31"/>
      <c r="F23" s="3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29"/>
      <c r="E24" s="31"/>
      <c r="F24" s="3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27">
        <f>SUM(D26:D31)</f>
        <v>155</v>
      </c>
      <c r="E25" s="27">
        <f>SUM(E26:E31)</f>
        <v>148</v>
      </c>
      <c r="F25" s="27">
        <f>SUM(F26:F31)</f>
        <v>118.99000000000001</v>
      </c>
      <c r="G25" s="28">
        <f t="shared" si="0"/>
        <v>76.76774193548388</v>
      </c>
    </row>
    <row r="26" spans="1:7" ht="12.75">
      <c r="A26" s="36" t="s">
        <v>21</v>
      </c>
      <c r="B26" s="10"/>
      <c r="C26" s="11" t="s">
        <v>22</v>
      </c>
      <c r="D26" s="29">
        <v>38</v>
      </c>
      <c r="E26" s="31">
        <v>38</v>
      </c>
      <c r="F26" s="31">
        <v>2.81</v>
      </c>
      <c r="G26" s="28">
        <f t="shared" si="0"/>
        <v>7.394736842105264</v>
      </c>
    </row>
    <row r="27" spans="1:7" ht="25.5">
      <c r="A27" s="36" t="s">
        <v>23</v>
      </c>
      <c r="B27" s="10"/>
      <c r="C27" s="11" t="s">
        <v>24</v>
      </c>
      <c r="D27" s="29">
        <v>7</v>
      </c>
      <c r="E27" s="31"/>
      <c r="F27" s="3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29">
        <v>0</v>
      </c>
      <c r="E28" s="31"/>
      <c r="F28" s="3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29">
        <v>0</v>
      </c>
      <c r="E29" s="31"/>
      <c r="F29" s="3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29">
        <v>110</v>
      </c>
      <c r="E30" s="31">
        <v>110</v>
      </c>
      <c r="F30" s="31">
        <v>109.18</v>
      </c>
      <c r="G30" s="28">
        <f t="shared" si="0"/>
        <v>99.25454545454546</v>
      </c>
    </row>
    <row r="31" spans="1:7" ht="25.5" hidden="1">
      <c r="A31" s="36" t="s">
        <v>31</v>
      </c>
      <c r="B31" s="10"/>
      <c r="C31" s="11" t="s">
        <v>32</v>
      </c>
      <c r="D31" s="29">
        <v>0</v>
      </c>
      <c r="E31" s="31"/>
      <c r="F31" s="3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27">
        <f>SUM(D33:D35)</f>
        <v>1806.3</v>
      </c>
      <c r="E32" s="27">
        <f>SUM(E33:E35)</f>
        <v>2696.3</v>
      </c>
      <c r="F32" s="27">
        <f>SUM(F33:F35)</f>
        <v>1260.17</v>
      </c>
      <c r="G32" s="28">
        <f t="shared" si="0"/>
        <v>69.76526601339755</v>
      </c>
    </row>
    <row r="33" spans="1:7" ht="12.75">
      <c r="A33" s="36" t="s">
        <v>62</v>
      </c>
      <c r="B33" s="10"/>
      <c r="C33" s="11" t="s">
        <v>35</v>
      </c>
      <c r="D33" s="29"/>
      <c r="E33" s="34">
        <v>1108</v>
      </c>
      <c r="F33" s="34">
        <v>0</v>
      </c>
      <c r="G33" s="28" t="e">
        <f t="shared" si="0"/>
        <v>#DIV/0!</v>
      </c>
    </row>
    <row r="34" spans="1:7" ht="12.75">
      <c r="A34" s="36" t="s">
        <v>36</v>
      </c>
      <c r="B34" s="10"/>
      <c r="C34" s="11" t="s">
        <v>37</v>
      </c>
      <c r="D34" s="29">
        <v>1806.3</v>
      </c>
      <c r="E34" s="31">
        <v>1588.3</v>
      </c>
      <c r="F34" s="31">
        <v>1260.17</v>
      </c>
      <c r="G34" s="28">
        <f t="shared" si="0"/>
        <v>69.76526601339755</v>
      </c>
    </row>
    <row r="35" spans="1:7" ht="38.25">
      <c r="A35" s="36" t="s">
        <v>38</v>
      </c>
      <c r="B35" s="10"/>
      <c r="C35" s="11" t="s">
        <v>39</v>
      </c>
      <c r="D35" s="29" t="s">
        <v>97</v>
      </c>
      <c r="E35" s="31"/>
      <c r="F35" s="3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27">
        <f>SUM(D37:D37)</f>
        <v>4.6</v>
      </c>
      <c r="E36" s="27">
        <f>SUM(E37:E37)</f>
        <v>0</v>
      </c>
      <c r="F36" s="27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29">
        <v>4.6</v>
      </c>
      <c r="E37" s="31"/>
      <c r="F37" s="3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27">
        <f>SUM(D39:D42)</f>
        <v>7247.51</v>
      </c>
      <c r="E38" s="27">
        <f>SUM(E39:E42)</f>
        <v>3646</v>
      </c>
      <c r="F38" s="27">
        <f>SUM(F39:F42)</f>
        <v>7155.42</v>
      </c>
      <c r="G38" s="28">
        <f t="shared" si="0"/>
        <v>98.72935670319876</v>
      </c>
    </row>
    <row r="39" spans="1:7" ht="12" customHeight="1">
      <c r="A39" s="36" t="s">
        <v>46</v>
      </c>
      <c r="B39" s="10"/>
      <c r="C39" s="11" t="s">
        <v>47</v>
      </c>
      <c r="D39" s="29">
        <v>7247.51</v>
      </c>
      <c r="E39" s="31">
        <v>3646</v>
      </c>
      <c r="F39" s="31">
        <v>7155.42</v>
      </c>
      <c r="G39" s="28">
        <f t="shared" si="0"/>
        <v>98.72935670319876</v>
      </c>
    </row>
    <row r="40" spans="1:7" ht="0.75" customHeight="1" hidden="1">
      <c r="A40" s="36" t="s">
        <v>48</v>
      </c>
      <c r="B40" s="10"/>
      <c r="C40" s="11" t="s">
        <v>49</v>
      </c>
      <c r="D40" s="29">
        <v>0</v>
      </c>
      <c r="E40" s="31">
        <v>0</v>
      </c>
      <c r="F40" s="3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29">
        <v>0</v>
      </c>
      <c r="E41" s="31">
        <v>0</v>
      </c>
      <c r="F41" s="3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29">
        <v>0</v>
      </c>
      <c r="E42" s="31">
        <v>0</v>
      </c>
      <c r="F42" s="3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27">
        <f>SUM(D44:D44)</f>
        <v>431.8</v>
      </c>
      <c r="E43" s="27">
        <f>SUM(E44:E44)</f>
        <v>415</v>
      </c>
      <c r="F43" s="27">
        <f>SUM(F44:F44)</f>
        <v>431.69</v>
      </c>
      <c r="G43" s="28">
        <f t="shared" si="0"/>
        <v>99.97452524316813</v>
      </c>
    </row>
    <row r="44" spans="1:7" ht="11.25" customHeight="1">
      <c r="A44" s="36" t="s">
        <v>56</v>
      </c>
      <c r="B44" s="10"/>
      <c r="C44" s="11" t="s">
        <v>57</v>
      </c>
      <c r="D44" s="29">
        <v>431.8</v>
      </c>
      <c r="E44" s="31">
        <v>415</v>
      </c>
      <c r="F44" s="31">
        <v>431.69</v>
      </c>
      <c r="G44" s="28">
        <f t="shared" si="0"/>
        <v>99.97452524316813</v>
      </c>
    </row>
    <row r="45" spans="1:7" ht="12.75" hidden="1">
      <c r="A45" s="38" t="s">
        <v>58</v>
      </c>
      <c r="B45" s="8">
        <v>1000</v>
      </c>
      <c r="C45" s="8"/>
      <c r="D45" s="27">
        <f>SUM(D46:D46)</f>
        <v>0</v>
      </c>
      <c r="E45" s="33"/>
      <c r="F45" s="33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29"/>
      <c r="E46" s="31"/>
      <c r="F46" s="3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27">
        <f>D48</f>
        <v>3115.15</v>
      </c>
      <c r="E47" s="27">
        <f>E48</f>
        <v>5627.45</v>
      </c>
      <c r="F47" s="27">
        <f>F48</f>
        <v>3115.15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29">
        <v>3115.15</v>
      </c>
      <c r="E48" s="31">
        <v>5627.45</v>
      </c>
      <c r="F48" s="31">
        <v>3115.15</v>
      </c>
      <c r="G48" s="28">
        <f t="shared" si="0"/>
        <v>100</v>
      </c>
    </row>
    <row r="49" spans="1:7" ht="12.75">
      <c r="A49" s="13" t="s">
        <v>60</v>
      </c>
      <c r="B49" s="13"/>
      <c r="C49" s="7"/>
      <c r="D49" s="27">
        <f>SUM(D13+D20+D22+D25+D32+D36+D38+D43+D45+D47)</f>
        <v>18072.3</v>
      </c>
      <c r="E49" s="27">
        <f>SUM(E13+E20+E22+E25+E32+E36+E38+E43+E45+E47)</f>
        <v>17899.6</v>
      </c>
      <c r="F49" s="27">
        <f>SUM(F13+F20+F22+F25+F32+F36+F38+F43+F45+F47)</f>
        <v>16731.16</v>
      </c>
      <c r="G49" s="28">
        <f t="shared" si="0"/>
        <v>92.57902978591547</v>
      </c>
    </row>
  </sheetData>
  <sheetProtection/>
  <mergeCells count="11">
    <mergeCell ref="C1:D1"/>
    <mergeCell ref="C4:D4"/>
    <mergeCell ref="A6:D6"/>
    <mergeCell ref="A7:D7"/>
    <mergeCell ref="E10:E12"/>
    <mergeCell ref="F10:F12"/>
    <mergeCell ref="G10:G12"/>
    <mergeCell ref="A10:A12"/>
    <mergeCell ref="B10:B12"/>
    <mergeCell ref="C10:C12"/>
    <mergeCell ref="D10:D1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6">
      <selection activeCell="C37" sqref="C37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2.875" style="0" customWidth="1"/>
    <col min="5" max="5" width="11.375" style="0" hidden="1" customWidth="1"/>
    <col min="6" max="6" width="12.625" style="0" customWidth="1"/>
    <col min="7" max="7" width="11.375" style="0" customWidth="1"/>
  </cols>
  <sheetData>
    <row r="1" spans="1:7" ht="12.75">
      <c r="A1" s="1"/>
      <c r="B1" s="1"/>
      <c r="C1" s="94" t="s">
        <v>63</v>
      </c>
      <c r="D1" s="94"/>
      <c r="E1" s="1"/>
      <c r="F1" s="1"/>
      <c r="G1" s="1"/>
    </row>
    <row r="2" spans="1:7" ht="12.75">
      <c r="A2" s="1"/>
      <c r="B2" s="1"/>
      <c r="C2" s="3" t="s">
        <v>108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94" t="s">
        <v>98</v>
      </c>
      <c r="D4" s="94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5" t="s">
        <v>103</v>
      </c>
      <c r="B6" s="95"/>
      <c r="C6" s="95"/>
      <c r="D6" s="95"/>
      <c r="E6" s="1"/>
      <c r="F6" s="1"/>
      <c r="G6" s="1"/>
    </row>
    <row r="7" spans="1:7" ht="15.75">
      <c r="A7" s="95" t="s">
        <v>77</v>
      </c>
      <c r="B7" s="95"/>
      <c r="C7" s="95"/>
      <c r="D7" s="95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96" t="s">
        <v>0</v>
      </c>
      <c r="B10" s="96" t="s">
        <v>1</v>
      </c>
      <c r="C10" s="96" t="s">
        <v>2</v>
      </c>
      <c r="D10" s="96" t="s">
        <v>106</v>
      </c>
      <c r="E10" s="96" t="s">
        <v>100</v>
      </c>
      <c r="F10" s="96" t="s">
        <v>105</v>
      </c>
      <c r="G10" s="101" t="s">
        <v>104</v>
      </c>
    </row>
    <row r="11" spans="1:7" ht="12.75">
      <c r="A11" s="97"/>
      <c r="B11" s="97"/>
      <c r="C11" s="97"/>
      <c r="D11" s="97"/>
      <c r="E11" s="97"/>
      <c r="F11" s="97"/>
      <c r="G11" s="102"/>
    </row>
    <row r="12" spans="1:7" ht="12.75">
      <c r="A12" s="98"/>
      <c r="B12" s="98"/>
      <c r="C12" s="98"/>
      <c r="D12" s="98"/>
      <c r="E12" s="98"/>
      <c r="F12" s="98"/>
      <c r="G12" s="103"/>
    </row>
    <row r="13" spans="1:7" ht="25.5">
      <c r="A13" s="7" t="s">
        <v>3</v>
      </c>
      <c r="B13" s="8" t="s">
        <v>4</v>
      </c>
      <c r="C13" s="8"/>
      <c r="D13" s="39">
        <f>SUM(D14:D19)</f>
        <v>5162.6</v>
      </c>
      <c r="E13" s="39">
        <f>SUM(E14:E19)</f>
        <v>5217.5</v>
      </c>
      <c r="F13" s="39">
        <f>SUM(F14:F19)</f>
        <v>4495.799999999999</v>
      </c>
      <c r="G13" s="28">
        <f>F13/D13*100</f>
        <v>87.08402742804012</v>
      </c>
    </row>
    <row r="14" spans="1:7" ht="51">
      <c r="A14" s="36" t="s">
        <v>94</v>
      </c>
      <c r="B14" s="10"/>
      <c r="C14" s="11" t="s">
        <v>95</v>
      </c>
      <c r="D14" s="40">
        <v>299.9</v>
      </c>
      <c r="E14" s="28">
        <v>299.9</v>
      </c>
      <c r="F14" s="28">
        <v>299.4</v>
      </c>
      <c r="G14" s="28">
        <f aca="true" t="shared" si="0" ref="G14:G49">F14/D14*100</f>
        <v>99.83327775925308</v>
      </c>
    </row>
    <row r="15" spans="1:7" ht="25.5">
      <c r="A15" s="36" t="s">
        <v>5</v>
      </c>
      <c r="B15" s="10"/>
      <c r="C15" s="11" t="s">
        <v>6</v>
      </c>
      <c r="D15" s="40">
        <v>4302.6</v>
      </c>
      <c r="E15" s="41">
        <v>4302.6</v>
      </c>
      <c r="F15" s="41">
        <v>4068.2</v>
      </c>
      <c r="G15" s="28">
        <f t="shared" si="0"/>
        <v>94.55213126946497</v>
      </c>
    </row>
    <row r="16" spans="1:7" ht="25.5" hidden="1">
      <c r="A16" s="36" t="s">
        <v>7</v>
      </c>
      <c r="B16" s="10"/>
      <c r="C16" s="11" t="s">
        <v>8</v>
      </c>
      <c r="D16" s="40">
        <v>0</v>
      </c>
      <c r="E16" s="41"/>
      <c r="F16" s="4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42"/>
      <c r="E17" s="41"/>
      <c r="F17" s="4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42">
        <v>331.6</v>
      </c>
      <c r="E18" s="41">
        <v>435</v>
      </c>
      <c r="F18" s="4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40">
        <v>228.5</v>
      </c>
      <c r="E19" s="41">
        <v>180</v>
      </c>
      <c r="F19" s="41">
        <v>128.2</v>
      </c>
      <c r="G19" s="28">
        <f t="shared" si="0"/>
        <v>56.1050328227571</v>
      </c>
    </row>
    <row r="20" spans="1:7" ht="12.75">
      <c r="A20" s="38" t="s">
        <v>85</v>
      </c>
      <c r="B20" s="8" t="s">
        <v>84</v>
      </c>
      <c r="C20" s="11"/>
      <c r="D20" s="39">
        <f>D21</f>
        <v>149.3</v>
      </c>
      <c r="E20" s="39">
        <f>E21</f>
        <v>149.3</v>
      </c>
      <c r="F20" s="39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40">
        <v>149.3</v>
      </c>
      <c r="E21" s="41">
        <v>149.3</v>
      </c>
      <c r="F21" s="4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39">
        <f>SUM(D23:D24)</f>
        <v>0</v>
      </c>
      <c r="E22" s="25"/>
      <c r="F22" s="25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40"/>
      <c r="E23" s="41"/>
      <c r="F23" s="4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40"/>
      <c r="E24" s="41"/>
      <c r="F24" s="4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39">
        <f>SUM(D26:D31)</f>
        <v>155</v>
      </c>
      <c r="E25" s="39">
        <f>SUM(E26:E31)</f>
        <v>148</v>
      </c>
      <c r="F25" s="39">
        <f>SUM(F26:F31)</f>
        <v>119</v>
      </c>
      <c r="G25" s="28">
        <f t="shared" si="0"/>
        <v>76.77419354838709</v>
      </c>
    </row>
    <row r="26" spans="1:7" ht="12.75">
      <c r="A26" s="36" t="s">
        <v>21</v>
      </c>
      <c r="B26" s="10"/>
      <c r="C26" s="11" t="s">
        <v>22</v>
      </c>
      <c r="D26" s="40">
        <v>38</v>
      </c>
      <c r="E26" s="41">
        <v>38</v>
      </c>
      <c r="F26" s="41">
        <v>2.8</v>
      </c>
      <c r="G26" s="28">
        <f t="shared" si="0"/>
        <v>7.368421052631578</v>
      </c>
    </row>
    <row r="27" spans="1:7" ht="25.5">
      <c r="A27" s="36" t="s">
        <v>23</v>
      </c>
      <c r="B27" s="10"/>
      <c r="C27" s="11" t="s">
        <v>24</v>
      </c>
      <c r="D27" s="40">
        <v>7</v>
      </c>
      <c r="E27" s="41"/>
      <c r="F27" s="4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40">
        <v>0</v>
      </c>
      <c r="E28" s="41"/>
      <c r="F28" s="4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0">
        <v>0</v>
      </c>
      <c r="E29" s="41"/>
      <c r="F29" s="4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40">
        <v>110</v>
      </c>
      <c r="E30" s="41">
        <v>110</v>
      </c>
      <c r="F30" s="41">
        <v>109.2</v>
      </c>
      <c r="G30" s="28">
        <f t="shared" si="0"/>
        <v>99.27272727272728</v>
      </c>
    </row>
    <row r="31" spans="1:7" ht="25.5" hidden="1">
      <c r="A31" s="36" t="s">
        <v>31</v>
      </c>
      <c r="B31" s="10"/>
      <c r="C31" s="11" t="s">
        <v>32</v>
      </c>
      <c r="D31" s="40">
        <v>0</v>
      </c>
      <c r="E31" s="41"/>
      <c r="F31" s="4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39">
        <f>SUM(D33:D35)</f>
        <v>1806.3</v>
      </c>
      <c r="E32" s="39">
        <f>SUM(E33:E35)</f>
        <v>2696.3</v>
      </c>
      <c r="F32" s="39">
        <f>SUM(F33:F35)</f>
        <v>1260.2</v>
      </c>
      <c r="G32" s="28">
        <f t="shared" si="0"/>
        <v>69.76692686707635</v>
      </c>
    </row>
    <row r="33" spans="1:7" ht="12.75">
      <c r="A33" s="36" t="s">
        <v>62</v>
      </c>
      <c r="B33" s="10"/>
      <c r="C33" s="11" t="s">
        <v>35</v>
      </c>
      <c r="D33" s="40"/>
      <c r="E33" s="43">
        <v>1108</v>
      </c>
      <c r="F33" s="43">
        <v>0</v>
      </c>
      <c r="G33" s="28"/>
    </row>
    <row r="34" spans="1:7" ht="12.75">
      <c r="A34" s="36" t="s">
        <v>36</v>
      </c>
      <c r="B34" s="10"/>
      <c r="C34" s="11" t="s">
        <v>37</v>
      </c>
      <c r="D34" s="40">
        <v>1806.3</v>
      </c>
      <c r="E34" s="41">
        <v>1588.3</v>
      </c>
      <c r="F34" s="41">
        <v>1260.2</v>
      </c>
      <c r="G34" s="28">
        <f t="shared" si="0"/>
        <v>69.76692686707635</v>
      </c>
    </row>
    <row r="35" spans="1:7" ht="0.75" customHeight="1" hidden="1">
      <c r="A35" s="36" t="s">
        <v>38</v>
      </c>
      <c r="B35" s="10"/>
      <c r="C35" s="11" t="s">
        <v>39</v>
      </c>
      <c r="D35" s="40" t="s">
        <v>97</v>
      </c>
      <c r="E35" s="41"/>
      <c r="F35" s="4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39">
        <f>SUM(D37:D37)</f>
        <v>4.6</v>
      </c>
      <c r="E36" s="39">
        <f>SUM(E37:E37)</f>
        <v>0</v>
      </c>
      <c r="F36" s="39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40">
        <v>4.6</v>
      </c>
      <c r="E37" s="41"/>
      <c r="F37" s="4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39">
        <f>SUM(D39:D42)</f>
        <v>7247.5</v>
      </c>
      <c r="E38" s="39">
        <f>SUM(E39:E42)</f>
        <v>3646</v>
      </c>
      <c r="F38" s="39">
        <f>SUM(F39:F42)</f>
        <v>7155.4</v>
      </c>
      <c r="G38" s="28">
        <f t="shared" si="0"/>
        <v>98.72921697136944</v>
      </c>
    </row>
    <row r="39" spans="1:7" ht="12" customHeight="1">
      <c r="A39" s="36" t="s">
        <v>46</v>
      </c>
      <c r="B39" s="10"/>
      <c r="C39" s="11" t="s">
        <v>47</v>
      </c>
      <c r="D39" s="40">
        <v>7247.5</v>
      </c>
      <c r="E39" s="41">
        <v>3646</v>
      </c>
      <c r="F39" s="41">
        <v>7155.4</v>
      </c>
      <c r="G39" s="28">
        <f t="shared" si="0"/>
        <v>98.72921697136944</v>
      </c>
    </row>
    <row r="40" spans="1:7" ht="0.75" customHeight="1" hidden="1">
      <c r="A40" s="36" t="s">
        <v>48</v>
      </c>
      <c r="B40" s="10"/>
      <c r="C40" s="11" t="s">
        <v>49</v>
      </c>
      <c r="D40" s="40">
        <v>0</v>
      </c>
      <c r="E40" s="41">
        <v>0</v>
      </c>
      <c r="F40" s="4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40">
        <v>0</v>
      </c>
      <c r="E41" s="41">
        <v>0</v>
      </c>
      <c r="F41" s="4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40">
        <v>0</v>
      </c>
      <c r="E42" s="41">
        <v>0</v>
      </c>
      <c r="F42" s="4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39">
        <f>SUM(D44:D44)</f>
        <v>431.8</v>
      </c>
      <c r="E43" s="39">
        <f>SUM(E44:E44)</f>
        <v>415</v>
      </c>
      <c r="F43" s="39">
        <f>SUM(F44:F44)</f>
        <v>431.7</v>
      </c>
      <c r="G43" s="28">
        <f t="shared" si="0"/>
        <v>99.97684113015283</v>
      </c>
    </row>
    <row r="44" spans="1:7" ht="11.25" customHeight="1">
      <c r="A44" s="36" t="s">
        <v>56</v>
      </c>
      <c r="B44" s="10"/>
      <c r="C44" s="11" t="s">
        <v>57</v>
      </c>
      <c r="D44" s="40">
        <v>431.8</v>
      </c>
      <c r="E44" s="41">
        <v>415</v>
      </c>
      <c r="F44" s="41">
        <v>431.7</v>
      </c>
      <c r="G44" s="28">
        <f t="shared" si="0"/>
        <v>99.97684113015283</v>
      </c>
    </row>
    <row r="45" spans="1:7" ht="12.75" hidden="1">
      <c r="A45" s="38" t="s">
        <v>58</v>
      </c>
      <c r="B45" s="8">
        <v>1000</v>
      </c>
      <c r="C45" s="8"/>
      <c r="D45" s="39">
        <f>SUM(D46:D46)</f>
        <v>0</v>
      </c>
      <c r="E45" s="25"/>
      <c r="F45" s="25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40"/>
      <c r="E46" s="41"/>
      <c r="F46" s="4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39">
        <f>D48</f>
        <v>3115.2</v>
      </c>
      <c r="E47" s="39">
        <f>E48</f>
        <v>5627.5</v>
      </c>
      <c r="F47" s="39">
        <f>F48</f>
        <v>3115.2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40">
        <v>3115.2</v>
      </c>
      <c r="E48" s="41">
        <v>5627.5</v>
      </c>
      <c r="F48" s="41">
        <v>3115.2</v>
      </c>
      <c r="G48" s="28">
        <f t="shared" si="0"/>
        <v>100</v>
      </c>
    </row>
    <row r="49" spans="1:7" ht="12.75">
      <c r="A49" s="13" t="s">
        <v>107</v>
      </c>
      <c r="B49" s="13"/>
      <c r="C49" s="7"/>
      <c r="D49" s="39">
        <f>SUM(D13+D20+D22+D25+D32+D36+D38+D43+D45+D47)</f>
        <v>18072.3</v>
      </c>
      <c r="E49" s="39">
        <f>SUM(E13+E20+E22+E25+E32+E36+E38+E43+E45+E47)</f>
        <v>17899.6</v>
      </c>
      <c r="F49" s="39">
        <f>SUM(F13+F20+F22+F25+F32+F36+F38+F43+F45+F47)</f>
        <v>16731.2</v>
      </c>
      <c r="G49" s="28">
        <f t="shared" si="0"/>
        <v>92.57925111911601</v>
      </c>
    </row>
  </sheetData>
  <sheetProtection/>
  <mergeCells count="11">
    <mergeCell ref="G10:G12"/>
    <mergeCell ref="A10:A12"/>
    <mergeCell ref="B10:B12"/>
    <mergeCell ref="C10:C12"/>
    <mergeCell ref="D10:D12"/>
    <mergeCell ref="C1:D1"/>
    <mergeCell ref="C4:D4"/>
    <mergeCell ref="A6:D6"/>
    <mergeCell ref="A7:D7"/>
    <mergeCell ref="E10:E12"/>
    <mergeCell ref="F10:F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625" style="0" customWidth="1"/>
    <col min="2" max="2" width="6.875" style="0" customWidth="1"/>
    <col min="3" max="3" width="9.875" style="0" customWidth="1"/>
    <col min="4" max="4" width="11.125" style="0" customWidth="1"/>
    <col min="5" max="5" width="10.875" style="0" hidden="1" customWidth="1"/>
    <col min="6" max="6" width="11.375" style="0" customWidth="1"/>
    <col min="7" max="7" width="10.875" style="0" customWidth="1"/>
  </cols>
  <sheetData>
    <row r="1" spans="1:7" ht="12.75">
      <c r="A1" s="1"/>
      <c r="B1" s="100" t="s">
        <v>120</v>
      </c>
      <c r="C1" s="100"/>
      <c r="D1" s="100"/>
      <c r="E1" s="100"/>
      <c r="F1" s="100"/>
      <c r="G1" s="100"/>
    </row>
    <row r="2" spans="1:7" ht="12.75">
      <c r="A2" s="1"/>
      <c r="B2" s="100" t="s">
        <v>108</v>
      </c>
      <c r="C2" s="100"/>
      <c r="D2" s="100"/>
      <c r="E2" s="100"/>
      <c r="F2" s="100"/>
      <c r="G2" s="100"/>
    </row>
    <row r="3" spans="1:7" ht="12.75">
      <c r="A3" s="3"/>
      <c r="B3" s="100" t="s">
        <v>92</v>
      </c>
      <c r="C3" s="100"/>
      <c r="D3" s="100"/>
      <c r="E3" s="100"/>
      <c r="F3" s="100"/>
      <c r="G3" s="100"/>
    </row>
    <row r="4" spans="1:7" ht="12.75">
      <c r="A4" s="3"/>
      <c r="B4" s="100" t="s">
        <v>123</v>
      </c>
      <c r="C4" s="100"/>
      <c r="D4" s="100"/>
      <c r="E4" s="100"/>
      <c r="F4" s="100"/>
      <c r="G4" s="100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5" t="s">
        <v>127</v>
      </c>
      <c r="B6" s="95"/>
      <c r="C6" s="95"/>
      <c r="D6" s="95"/>
      <c r="E6" s="95"/>
      <c r="F6" s="95"/>
      <c r="G6" s="95"/>
    </row>
    <row r="7" spans="1:7" ht="12.75">
      <c r="A7" s="107" t="s">
        <v>126</v>
      </c>
      <c r="B7" s="107"/>
      <c r="C7" s="107"/>
      <c r="D7" s="107"/>
      <c r="E7" s="107"/>
      <c r="F7" s="107"/>
      <c r="G7" s="107"/>
    </row>
    <row r="8" spans="1:7" ht="12.75">
      <c r="A8" s="107" t="s">
        <v>121</v>
      </c>
      <c r="B8" s="107"/>
      <c r="C8" s="107"/>
      <c r="D8" s="107"/>
      <c r="E8" s="107"/>
      <c r="F8" s="107"/>
      <c r="G8" s="107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96" t="s">
        <v>0</v>
      </c>
      <c r="B10" s="96" t="s">
        <v>1</v>
      </c>
      <c r="C10" s="96" t="s">
        <v>2</v>
      </c>
      <c r="D10" s="96" t="s">
        <v>124</v>
      </c>
      <c r="E10" s="96" t="s">
        <v>109</v>
      </c>
      <c r="F10" s="96" t="s">
        <v>125</v>
      </c>
      <c r="G10" s="104" t="s">
        <v>122</v>
      </c>
    </row>
    <row r="11" spans="1:7" ht="12.75">
      <c r="A11" s="97"/>
      <c r="B11" s="97"/>
      <c r="C11" s="97"/>
      <c r="D11" s="97"/>
      <c r="E11" s="97"/>
      <c r="F11" s="97"/>
      <c r="G11" s="105"/>
    </row>
    <row r="12" spans="1:7" ht="23.25" customHeight="1">
      <c r="A12" s="98"/>
      <c r="B12" s="98"/>
      <c r="C12" s="98"/>
      <c r="D12" s="98"/>
      <c r="E12" s="98"/>
      <c r="F12" s="98"/>
      <c r="G12" s="106"/>
    </row>
    <row r="13" spans="1:7" ht="12.75">
      <c r="A13" s="7" t="s">
        <v>3</v>
      </c>
      <c r="B13" s="8" t="s">
        <v>4</v>
      </c>
      <c r="C13" s="8"/>
      <c r="D13" s="44">
        <f>SUM(D14:D19)</f>
        <v>6755.38</v>
      </c>
      <c r="E13" s="44">
        <f>SUM(E14:E19)</f>
        <v>5573.82</v>
      </c>
      <c r="F13" s="44">
        <f>SUM(F14:F19)</f>
        <v>6353.76</v>
      </c>
      <c r="G13" s="28">
        <f>F13/D13*100</f>
        <v>94.05481260861713</v>
      </c>
    </row>
    <row r="14" spans="1:7" ht="51">
      <c r="A14" s="36" t="s">
        <v>94</v>
      </c>
      <c r="B14" s="10"/>
      <c r="C14" s="11" t="s">
        <v>95</v>
      </c>
      <c r="D14" s="45">
        <v>329.9</v>
      </c>
      <c r="E14" s="46">
        <v>329.9</v>
      </c>
      <c r="F14" s="46">
        <v>329.84</v>
      </c>
      <c r="G14" s="28">
        <f aca="true" t="shared" si="0" ref="G14:G50">F14/D14*100</f>
        <v>99.98181267050622</v>
      </c>
    </row>
    <row r="15" spans="1:7" ht="25.5">
      <c r="A15" s="36" t="s">
        <v>5</v>
      </c>
      <c r="B15" s="10"/>
      <c r="C15" s="11" t="s">
        <v>6</v>
      </c>
      <c r="D15" s="45">
        <v>5978.64</v>
      </c>
      <c r="E15" s="47">
        <v>4671.92</v>
      </c>
      <c r="F15" s="47">
        <v>5838.29</v>
      </c>
      <c r="G15" s="28">
        <f t="shared" si="0"/>
        <v>97.65247614842171</v>
      </c>
    </row>
    <row r="16" spans="1:7" ht="25.5" hidden="1">
      <c r="A16" s="36" t="s">
        <v>7</v>
      </c>
      <c r="B16" s="10"/>
      <c r="C16" s="11" t="s">
        <v>8</v>
      </c>
      <c r="D16" s="45">
        <v>0</v>
      </c>
      <c r="E16" s="47"/>
      <c r="F16" s="47"/>
      <c r="G16" s="28" t="e">
        <f t="shared" si="0"/>
        <v>#DIV/0!</v>
      </c>
    </row>
    <row r="17" spans="1:7" ht="25.5" hidden="1">
      <c r="A17" s="36" t="s">
        <v>75</v>
      </c>
      <c r="B17" s="18"/>
      <c r="C17" s="15" t="s">
        <v>116</v>
      </c>
      <c r="D17" s="48"/>
      <c r="E17" s="47"/>
      <c r="F17" s="47"/>
      <c r="G17" s="28" t="e">
        <f t="shared" si="0"/>
        <v>#DIV/0!</v>
      </c>
    </row>
    <row r="18" spans="1:7" ht="12.75">
      <c r="A18" s="37" t="s">
        <v>9</v>
      </c>
      <c r="B18" s="14"/>
      <c r="C18" s="15" t="s">
        <v>76</v>
      </c>
      <c r="D18" s="48">
        <v>32.84</v>
      </c>
      <c r="E18" s="47">
        <v>200</v>
      </c>
      <c r="F18" s="47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117</v>
      </c>
      <c r="D19" s="45">
        <v>414</v>
      </c>
      <c r="E19" s="47">
        <v>372</v>
      </c>
      <c r="F19" s="47">
        <v>185.63</v>
      </c>
      <c r="G19" s="28">
        <f t="shared" si="0"/>
        <v>44.83816425120773</v>
      </c>
    </row>
    <row r="20" spans="1:7" ht="12.75">
      <c r="A20" s="38" t="s">
        <v>85</v>
      </c>
      <c r="B20" s="8" t="s">
        <v>84</v>
      </c>
      <c r="C20" s="11"/>
      <c r="D20" s="44">
        <f>D21</f>
        <v>254.1</v>
      </c>
      <c r="E20" s="44">
        <f>E21</f>
        <v>233.3</v>
      </c>
      <c r="F20" s="44">
        <f>F21</f>
        <v>254.1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111</v>
      </c>
      <c r="D21" s="45">
        <v>254.1</v>
      </c>
      <c r="E21" s="47">
        <v>233.3</v>
      </c>
      <c r="F21" s="47">
        <v>254.1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44">
        <f>SUM(D23:D24)</f>
        <v>0</v>
      </c>
      <c r="E22" s="44">
        <f>SUM(E23:E24)</f>
        <v>20</v>
      </c>
      <c r="F22" s="44">
        <f>SUM(F23:F24)</f>
        <v>0</v>
      </c>
      <c r="G22" s="28" t="e">
        <f t="shared" si="0"/>
        <v>#DIV/0!</v>
      </c>
    </row>
    <row r="23" spans="1:7" ht="51" hidden="1">
      <c r="A23" s="36" t="s">
        <v>15</v>
      </c>
      <c r="B23" s="10"/>
      <c r="C23" s="11" t="s">
        <v>16</v>
      </c>
      <c r="D23" s="45"/>
      <c r="E23" s="47">
        <v>10</v>
      </c>
      <c r="F23" s="47"/>
      <c r="G23" s="28" t="e">
        <f t="shared" si="0"/>
        <v>#DIV/0!</v>
      </c>
    </row>
    <row r="24" spans="1:7" ht="25.5" hidden="1">
      <c r="A24" s="36" t="s">
        <v>17</v>
      </c>
      <c r="B24" s="10"/>
      <c r="C24" s="11" t="s">
        <v>18</v>
      </c>
      <c r="D24" s="45"/>
      <c r="E24" s="47">
        <v>10</v>
      </c>
      <c r="F24" s="47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44">
        <f>SUM(D26:D31)</f>
        <v>858.75</v>
      </c>
      <c r="E25" s="44">
        <f>SUM(E26:E31)</f>
        <v>718</v>
      </c>
      <c r="F25" s="44">
        <f>SUM(F26:F31)</f>
        <v>858.75</v>
      </c>
      <c r="G25" s="28">
        <f t="shared" si="0"/>
        <v>100</v>
      </c>
    </row>
    <row r="26" spans="1:7" ht="12.75" hidden="1">
      <c r="A26" s="36" t="s">
        <v>21</v>
      </c>
      <c r="B26" s="10"/>
      <c r="C26" s="11" t="s">
        <v>22</v>
      </c>
      <c r="D26" s="45"/>
      <c r="E26" s="47">
        <v>18</v>
      </c>
      <c r="F26" s="47"/>
      <c r="G26" s="28" t="e">
        <f t="shared" si="0"/>
        <v>#DIV/0!</v>
      </c>
    </row>
    <row r="27" spans="1:7" ht="12.75" hidden="1">
      <c r="A27" s="36" t="s">
        <v>23</v>
      </c>
      <c r="B27" s="10"/>
      <c r="C27" s="11" t="s">
        <v>24</v>
      </c>
      <c r="D27" s="45"/>
      <c r="E27" s="47"/>
      <c r="F27" s="47"/>
      <c r="G27" s="28" t="e">
        <f t="shared" si="0"/>
        <v>#DIV/0!</v>
      </c>
    </row>
    <row r="28" spans="1:7" ht="12.75" hidden="1">
      <c r="A28" s="36" t="s">
        <v>25</v>
      </c>
      <c r="B28" s="10"/>
      <c r="C28" s="11" t="s">
        <v>26</v>
      </c>
      <c r="D28" s="45">
        <v>0</v>
      </c>
      <c r="E28" s="47"/>
      <c r="F28" s="47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5">
        <v>0</v>
      </c>
      <c r="E29" s="47"/>
      <c r="F29" s="47"/>
      <c r="G29" s="28" t="e">
        <f t="shared" si="0"/>
        <v>#DIV/0!</v>
      </c>
    </row>
    <row r="30" spans="1:7" ht="12" customHeight="1" hidden="1">
      <c r="A30" s="36" t="s">
        <v>29</v>
      </c>
      <c r="B30" s="10"/>
      <c r="C30" s="11" t="s">
        <v>112</v>
      </c>
      <c r="D30" s="45"/>
      <c r="E30" s="47"/>
      <c r="F30" s="47"/>
      <c r="G30" s="28" t="e">
        <f t="shared" si="0"/>
        <v>#DIV/0!</v>
      </c>
    </row>
    <row r="31" spans="1:7" ht="25.5">
      <c r="A31" s="36" t="s">
        <v>31</v>
      </c>
      <c r="B31" s="10"/>
      <c r="C31" s="11" t="s">
        <v>110</v>
      </c>
      <c r="D31" s="45">
        <v>858.75</v>
      </c>
      <c r="E31" s="47">
        <v>700</v>
      </c>
      <c r="F31" s="47">
        <v>858.75</v>
      </c>
      <c r="G31" s="28">
        <f t="shared" si="0"/>
        <v>100</v>
      </c>
    </row>
    <row r="32" spans="1:7" ht="25.5">
      <c r="A32" s="38" t="s">
        <v>33</v>
      </c>
      <c r="B32" s="8" t="s">
        <v>34</v>
      </c>
      <c r="C32" s="8"/>
      <c r="D32" s="44">
        <f>SUM(D33:D36)</f>
        <v>3107.81</v>
      </c>
      <c r="E32" s="44">
        <f>SUM(E33:E36)</f>
        <v>1877.2</v>
      </c>
      <c r="F32" s="44">
        <f>SUM(F33:F36)</f>
        <v>1911.71</v>
      </c>
      <c r="G32" s="28">
        <f t="shared" si="0"/>
        <v>61.513091212139734</v>
      </c>
    </row>
    <row r="33" spans="1:7" ht="12.75" hidden="1">
      <c r="A33" s="36" t="s">
        <v>62</v>
      </c>
      <c r="B33" s="10"/>
      <c r="C33" s="11" t="s">
        <v>35</v>
      </c>
      <c r="D33" s="45"/>
      <c r="E33" s="49"/>
      <c r="F33" s="49">
        <v>0</v>
      </c>
      <c r="G33" s="28"/>
    </row>
    <row r="34" spans="1:7" ht="12.75" hidden="1">
      <c r="A34" s="36" t="s">
        <v>36</v>
      </c>
      <c r="B34" s="10"/>
      <c r="C34" s="11" t="s">
        <v>37</v>
      </c>
      <c r="D34" s="45"/>
      <c r="E34" s="47">
        <v>15</v>
      </c>
      <c r="F34" s="47"/>
      <c r="G34" s="28" t="e">
        <f t="shared" si="0"/>
        <v>#DIV/0!</v>
      </c>
    </row>
    <row r="35" spans="1:7" ht="12.75">
      <c r="A35" s="36" t="s">
        <v>113</v>
      </c>
      <c r="B35" s="10"/>
      <c r="C35" s="11" t="s">
        <v>114</v>
      </c>
      <c r="D35" s="45">
        <v>3107.81</v>
      </c>
      <c r="E35" s="47">
        <v>1862.2</v>
      </c>
      <c r="F35" s="47">
        <v>1911.71</v>
      </c>
      <c r="G35" s="28"/>
    </row>
    <row r="36" spans="1:7" ht="13.5" customHeight="1" hidden="1">
      <c r="A36" s="36" t="s">
        <v>38</v>
      </c>
      <c r="B36" s="10"/>
      <c r="C36" s="11" t="s">
        <v>115</v>
      </c>
      <c r="D36" s="45" t="s">
        <v>97</v>
      </c>
      <c r="E36" s="47"/>
      <c r="F36" s="47"/>
      <c r="G36" s="28" t="e">
        <f t="shared" si="0"/>
        <v>#VALUE!</v>
      </c>
    </row>
    <row r="37" spans="1:7" ht="12.75">
      <c r="A37" s="38" t="s">
        <v>40</v>
      </c>
      <c r="B37" s="8" t="s">
        <v>41</v>
      </c>
      <c r="C37" s="8"/>
      <c r="D37" s="44">
        <f>SUM(D38:D38)</f>
        <v>20</v>
      </c>
      <c r="E37" s="44">
        <f>SUM(E38:E38)</f>
        <v>10</v>
      </c>
      <c r="F37" s="44">
        <f>SUM(F38:F38)</f>
        <v>20</v>
      </c>
      <c r="G37" s="28">
        <f t="shared" si="0"/>
        <v>100</v>
      </c>
    </row>
    <row r="38" spans="1:7" ht="25.5">
      <c r="A38" s="36" t="s">
        <v>42</v>
      </c>
      <c r="B38" s="10"/>
      <c r="C38" s="11" t="s">
        <v>43</v>
      </c>
      <c r="D38" s="45">
        <v>20</v>
      </c>
      <c r="E38" s="47">
        <v>10</v>
      </c>
      <c r="F38" s="47">
        <v>20</v>
      </c>
      <c r="G38" s="28">
        <f t="shared" si="0"/>
        <v>100</v>
      </c>
    </row>
    <row r="39" spans="1:7" ht="25.5">
      <c r="A39" s="38" t="s">
        <v>44</v>
      </c>
      <c r="B39" s="8" t="s">
        <v>45</v>
      </c>
      <c r="C39" s="8"/>
      <c r="D39" s="44">
        <f>SUM(D40:D43)</f>
        <v>8780.88</v>
      </c>
      <c r="E39" s="44">
        <f>SUM(E40:E43)</f>
        <v>4925.5</v>
      </c>
      <c r="F39" s="44">
        <f>SUM(F40:F43)</f>
        <v>8773.83</v>
      </c>
      <c r="G39" s="28">
        <f t="shared" si="0"/>
        <v>99.91971191953427</v>
      </c>
    </row>
    <row r="40" spans="1:7" ht="12" customHeight="1">
      <c r="A40" s="36" t="s">
        <v>46</v>
      </c>
      <c r="B40" s="10"/>
      <c r="C40" s="11" t="s">
        <v>47</v>
      </c>
      <c r="D40" s="45">
        <v>8780.88</v>
      </c>
      <c r="E40" s="47">
        <v>4925.5</v>
      </c>
      <c r="F40" s="55">
        <v>8773.83</v>
      </c>
      <c r="G40" s="28">
        <f t="shared" si="0"/>
        <v>99.91971191953427</v>
      </c>
    </row>
    <row r="41" spans="1:7" ht="19.5" customHeight="1" hidden="1">
      <c r="A41" s="36" t="s">
        <v>48</v>
      </c>
      <c r="B41" s="10"/>
      <c r="C41" s="51" t="s">
        <v>49</v>
      </c>
      <c r="D41" s="45">
        <v>0</v>
      </c>
      <c r="E41" s="47">
        <v>0</v>
      </c>
      <c r="F41" s="47">
        <v>0</v>
      </c>
      <c r="G41" s="28" t="e">
        <f t="shared" si="0"/>
        <v>#DIV/0!</v>
      </c>
    </row>
    <row r="42" spans="1:7" ht="25.5" hidden="1">
      <c r="A42" s="36" t="s">
        <v>50</v>
      </c>
      <c r="B42" s="10"/>
      <c r="C42" s="51" t="s">
        <v>51</v>
      </c>
      <c r="D42" s="45">
        <v>0</v>
      </c>
      <c r="E42" s="47">
        <v>0</v>
      </c>
      <c r="F42" s="47">
        <v>0</v>
      </c>
      <c r="G42" s="28" t="e">
        <f t="shared" si="0"/>
        <v>#DIV/0!</v>
      </c>
    </row>
    <row r="43" spans="1:7" ht="38.25" hidden="1">
      <c r="A43" s="36" t="s">
        <v>52</v>
      </c>
      <c r="B43" s="10"/>
      <c r="C43" s="51" t="s">
        <v>53</v>
      </c>
      <c r="D43" s="45">
        <v>0</v>
      </c>
      <c r="E43" s="47">
        <v>0</v>
      </c>
      <c r="F43" s="47">
        <v>0</v>
      </c>
      <c r="G43" s="28" t="e">
        <f t="shared" si="0"/>
        <v>#DIV/0!</v>
      </c>
    </row>
    <row r="44" spans="1:7" ht="12.75">
      <c r="A44" s="38" t="s">
        <v>54</v>
      </c>
      <c r="B44" s="8" t="s">
        <v>55</v>
      </c>
      <c r="C44" s="52"/>
      <c r="D44" s="44">
        <f>SUM(D45:D45)</f>
        <v>781.65</v>
      </c>
      <c r="E44" s="44">
        <f>SUM(E45:E45)</f>
        <v>594.2</v>
      </c>
      <c r="F44" s="44">
        <f>SUM(F45:F45)</f>
        <v>781.58</v>
      </c>
      <c r="G44" s="28">
        <f t="shared" si="0"/>
        <v>99.99104458517239</v>
      </c>
    </row>
    <row r="45" spans="1:7" ht="11.25" customHeight="1">
      <c r="A45" s="36" t="s">
        <v>56</v>
      </c>
      <c r="B45" s="10"/>
      <c r="C45" s="51" t="s">
        <v>118</v>
      </c>
      <c r="D45" s="45">
        <v>781.65</v>
      </c>
      <c r="E45" s="47">
        <v>594.2</v>
      </c>
      <c r="F45" s="47">
        <v>781.58</v>
      </c>
      <c r="G45" s="28">
        <f t="shared" si="0"/>
        <v>99.99104458517239</v>
      </c>
    </row>
    <row r="46" spans="1:7" ht="12.75" hidden="1">
      <c r="A46" s="38" t="s">
        <v>58</v>
      </c>
      <c r="B46" s="8">
        <v>1000</v>
      </c>
      <c r="C46" s="52"/>
      <c r="D46" s="44">
        <f>SUM(D47:D47)</f>
        <v>0</v>
      </c>
      <c r="E46" s="50"/>
      <c r="F46" s="50"/>
      <c r="G46" s="28" t="e">
        <f t="shared" si="0"/>
        <v>#DIV/0!</v>
      </c>
    </row>
    <row r="47" spans="1:7" ht="25.5" hidden="1">
      <c r="A47" s="36" t="s">
        <v>59</v>
      </c>
      <c r="B47" s="10"/>
      <c r="C47" s="51" t="s">
        <v>82</v>
      </c>
      <c r="D47" s="45"/>
      <c r="E47" s="47"/>
      <c r="F47" s="47"/>
      <c r="G47" s="28" t="e">
        <f t="shared" si="0"/>
        <v>#DIV/0!</v>
      </c>
    </row>
    <row r="48" spans="1:7" ht="12.75">
      <c r="A48" s="38" t="s">
        <v>70</v>
      </c>
      <c r="B48" s="7">
        <v>1100</v>
      </c>
      <c r="C48" s="51"/>
      <c r="D48" s="44">
        <f>D49</f>
        <v>8134.25</v>
      </c>
      <c r="E48" s="44">
        <f>E49</f>
        <v>8119.78</v>
      </c>
      <c r="F48" s="44">
        <f>F49</f>
        <v>8134.25</v>
      </c>
      <c r="G48" s="28">
        <f t="shared" si="0"/>
        <v>100</v>
      </c>
    </row>
    <row r="49" spans="1:7" ht="25.5">
      <c r="A49" s="36" t="s">
        <v>71</v>
      </c>
      <c r="B49" s="10"/>
      <c r="C49" s="51" t="s">
        <v>119</v>
      </c>
      <c r="D49" s="45">
        <v>8134.25</v>
      </c>
      <c r="E49" s="47">
        <v>8119.78</v>
      </c>
      <c r="F49" s="47">
        <v>8134.25</v>
      </c>
      <c r="G49" s="28">
        <f t="shared" si="0"/>
        <v>100</v>
      </c>
    </row>
    <row r="50" spans="1:7" ht="12.75">
      <c r="A50" s="13" t="s">
        <v>107</v>
      </c>
      <c r="B50" s="13"/>
      <c r="C50" s="53"/>
      <c r="D50" s="44">
        <f>SUM(D13+D20+D22+D25+D32+D37+D39+D44+D46+D48)</f>
        <v>28692.82</v>
      </c>
      <c r="E50" s="44">
        <f>SUM(E13+E20+E22+E25+E32+E37+E39+E44+E46+E48)</f>
        <v>22071.8</v>
      </c>
      <c r="F50" s="44">
        <f>SUM(F13+F20+F22+F25+F32+F37+F39+F44+F46+F48)</f>
        <v>27087.980000000003</v>
      </c>
      <c r="G50" s="28">
        <f t="shared" si="0"/>
        <v>94.40682372802675</v>
      </c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  <row r="56" ht="12.75">
      <c r="C56" s="54"/>
    </row>
    <row r="57" ht="12.75">
      <c r="C57" s="54"/>
    </row>
    <row r="58" ht="12.75">
      <c r="C58" s="54"/>
    </row>
    <row r="59" ht="12.75">
      <c r="C59" s="54"/>
    </row>
  </sheetData>
  <sheetProtection/>
  <mergeCells count="14">
    <mergeCell ref="A8:G8"/>
    <mergeCell ref="A6:G6"/>
    <mergeCell ref="A7:G7"/>
    <mergeCell ref="B1:G1"/>
    <mergeCell ref="B2:G2"/>
    <mergeCell ref="B3:G3"/>
    <mergeCell ref="B4:G4"/>
    <mergeCell ref="E10:E12"/>
    <mergeCell ref="F10:F12"/>
    <mergeCell ref="G10:G12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125" style="0" customWidth="1"/>
    <col min="2" max="2" width="6.875" style="0" customWidth="1"/>
    <col min="3" max="3" width="10.00390625" style="0" customWidth="1"/>
    <col min="4" max="4" width="11.125" style="0" customWidth="1"/>
    <col min="5" max="5" width="10.875" style="0" hidden="1" customWidth="1"/>
    <col min="6" max="6" width="10.875" style="0" customWidth="1"/>
    <col min="7" max="7" width="9.625" style="0" customWidth="1"/>
  </cols>
  <sheetData>
    <row r="1" spans="1:7" ht="12.75">
      <c r="A1" s="1"/>
      <c r="B1" s="100" t="s">
        <v>120</v>
      </c>
      <c r="C1" s="100"/>
      <c r="D1" s="100"/>
      <c r="E1" s="100"/>
      <c r="F1" s="100"/>
      <c r="G1" s="100"/>
    </row>
    <row r="2" spans="1:7" ht="12.75">
      <c r="A2" s="1"/>
      <c r="B2" s="100" t="s">
        <v>108</v>
      </c>
      <c r="C2" s="100"/>
      <c r="D2" s="100"/>
      <c r="E2" s="100"/>
      <c r="F2" s="100"/>
      <c r="G2" s="100"/>
    </row>
    <row r="3" spans="1:7" ht="12.75">
      <c r="A3" s="3"/>
      <c r="B3" s="100" t="s">
        <v>92</v>
      </c>
      <c r="C3" s="100"/>
      <c r="D3" s="100"/>
      <c r="E3" s="100"/>
      <c r="F3" s="100"/>
      <c r="G3" s="100"/>
    </row>
    <row r="4" spans="1:7" ht="12.75">
      <c r="A4" s="3"/>
      <c r="B4" s="100" t="s">
        <v>129</v>
      </c>
      <c r="C4" s="100"/>
      <c r="D4" s="100"/>
      <c r="E4" s="100"/>
      <c r="F4" s="100"/>
      <c r="G4" s="100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5" t="s">
        <v>127</v>
      </c>
      <c r="B6" s="95"/>
      <c r="C6" s="95"/>
      <c r="D6" s="95"/>
      <c r="E6" s="95"/>
      <c r="F6" s="95"/>
      <c r="G6" s="95"/>
    </row>
    <row r="7" spans="1:7" ht="12.75">
      <c r="A7" s="107" t="s">
        <v>128</v>
      </c>
      <c r="B7" s="107"/>
      <c r="C7" s="107"/>
      <c r="D7" s="107"/>
      <c r="E7" s="107"/>
      <c r="F7" s="107"/>
      <c r="G7" s="107"/>
    </row>
    <row r="8" spans="1:7" ht="12.75">
      <c r="A8" s="107" t="s">
        <v>121</v>
      </c>
      <c r="B8" s="107"/>
      <c r="C8" s="107"/>
      <c r="D8" s="107"/>
      <c r="E8" s="107"/>
      <c r="F8" s="107"/>
      <c r="G8" s="107"/>
    </row>
    <row r="9" spans="1:7" ht="16.5" thickBot="1">
      <c r="A9" s="5"/>
      <c r="B9" s="5"/>
      <c r="C9" s="2"/>
      <c r="D9" s="1"/>
      <c r="E9" s="1"/>
      <c r="F9" s="1"/>
      <c r="G9" s="1"/>
    </row>
    <row r="10" spans="1:7" ht="12.75">
      <c r="A10" s="108" t="s">
        <v>0</v>
      </c>
      <c r="B10" s="111" t="s">
        <v>1</v>
      </c>
      <c r="C10" s="111" t="s">
        <v>2</v>
      </c>
      <c r="D10" s="111" t="s">
        <v>151</v>
      </c>
      <c r="E10" s="111" t="s">
        <v>109</v>
      </c>
      <c r="F10" s="111" t="s">
        <v>152</v>
      </c>
      <c r="G10" s="114" t="s">
        <v>122</v>
      </c>
    </row>
    <row r="11" spans="1:7" ht="12.75">
      <c r="A11" s="109"/>
      <c r="B11" s="112"/>
      <c r="C11" s="112"/>
      <c r="D11" s="112"/>
      <c r="E11" s="112"/>
      <c r="F11" s="112"/>
      <c r="G11" s="115"/>
    </row>
    <row r="12" spans="1:7" ht="23.25" customHeight="1" thickBot="1">
      <c r="A12" s="110"/>
      <c r="B12" s="113"/>
      <c r="C12" s="113"/>
      <c r="D12" s="113"/>
      <c r="E12" s="113"/>
      <c r="F12" s="113"/>
      <c r="G12" s="116"/>
    </row>
    <row r="13" spans="1:7" ht="19.5" customHeight="1">
      <c r="A13" s="63" t="s">
        <v>3</v>
      </c>
      <c r="B13" s="56" t="s">
        <v>4</v>
      </c>
      <c r="C13" s="56"/>
      <c r="D13" s="64">
        <f>D14+D15+D16+D17+D18+D19</f>
        <v>8181.27</v>
      </c>
      <c r="E13" s="65">
        <f>SUM(E14:E19)</f>
        <v>5573.82</v>
      </c>
      <c r="F13" s="64">
        <f>F14+F15+F16+F17+F18+F19</f>
        <v>1005.74</v>
      </c>
      <c r="G13" s="74">
        <f>F13/D13</f>
        <v>0.1229320142227307</v>
      </c>
    </row>
    <row r="14" spans="1:7" ht="30">
      <c r="A14" s="61" t="s">
        <v>130</v>
      </c>
      <c r="B14" s="57"/>
      <c r="C14" s="57" t="s">
        <v>95</v>
      </c>
      <c r="D14" s="62">
        <v>390.1</v>
      </c>
      <c r="E14" s="46">
        <v>329.9</v>
      </c>
      <c r="F14" s="62">
        <v>54.98</v>
      </c>
      <c r="G14" s="75">
        <f aca="true" t="shared" si="0" ref="G14:G48">F14/D14</f>
        <v>0.1409382209689823</v>
      </c>
    </row>
    <row r="15" spans="1:7" ht="29.25" customHeight="1">
      <c r="A15" s="61" t="s">
        <v>5</v>
      </c>
      <c r="B15" s="57"/>
      <c r="C15" s="57" t="s">
        <v>6</v>
      </c>
      <c r="D15" s="62">
        <v>6978.1</v>
      </c>
      <c r="E15" s="47">
        <v>4671.92</v>
      </c>
      <c r="F15" s="62">
        <v>907.07</v>
      </c>
      <c r="G15" s="75">
        <f t="shared" si="0"/>
        <v>0.12998810564480304</v>
      </c>
    </row>
    <row r="16" spans="1:7" ht="30" hidden="1">
      <c r="A16" s="61" t="s">
        <v>131</v>
      </c>
      <c r="B16" s="57"/>
      <c r="C16" s="57" t="s">
        <v>8</v>
      </c>
      <c r="D16" s="62"/>
      <c r="E16" s="47"/>
      <c r="F16" s="62"/>
      <c r="G16" s="75" t="e">
        <f t="shared" si="0"/>
        <v>#DIV/0!</v>
      </c>
    </row>
    <row r="17" spans="1:7" ht="15.75" customHeight="1">
      <c r="A17" s="61" t="s">
        <v>132</v>
      </c>
      <c r="B17" s="57"/>
      <c r="C17" s="57" t="s">
        <v>133</v>
      </c>
      <c r="D17" s="62">
        <v>300</v>
      </c>
      <c r="E17" s="47"/>
      <c r="F17" s="62"/>
      <c r="G17" s="75">
        <f t="shared" si="0"/>
        <v>0</v>
      </c>
    </row>
    <row r="18" spans="1:7" ht="15">
      <c r="A18" s="61" t="s">
        <v>9</v>
      </c>
      <c r="B18" s="57"/>
      <c r="C18" s="57" t="s">
        <v>76</v>
      </c>
      <c r="D18" s="62">
        <v>183.07</v>
      </c>
      <c r="E18" s="47">
        <v>200</v>
      </c>
      <c r="F18" s="62"/>
      <c r="G18" s="75">
        <f t="shared" si="0"/>
        <v>0</v>
      </c>
    </row>
    <row r="19" spans="1:7" ht="18.75" customHeight="1">
      <c r="A19" s="61" t="s">
        <v>134</v>
      </c>
      <c r="B19" s="57"/>
      <c r="C19" s="57" t="s">
        <v>117</v>
      </c>
      <c r="D19" s="62">
        <v>330</v>
      </c>
      <c r="E19" s="47">
        <v>372</v>
      </c>
      <c r="F19" s="62">
        <v>43.69</v>
      </c>
      <c r="G19" s="75">
        <f t="shared" si="0"/>
        <v>0.1323939393939394</v>
      </c>
    </row>
    <row r="20" spans="1:7" ht="14.25">
      <c r="A20" s="59" t="s">
        <v>85</v>
      </c>
      <c r="B20" s="58" t="s">
        <v>84</v>
      </c>
      <c r="C20" s="58"/>
      <c r="D20" s="60">
        <f>D21</f>
        <v>266.4</v>
      </c>
      <c r="E20" s="44">
        <f>E21</f>
        <v>233.3</v>
      </c>
      <c r="F20" s="60">
        <f>F21</f>
        <v>65.8</v>
      </c>
      <c r="G20" s="74">
        <f t="shared" si="0"/>
        <v>0.246996996996997</v>
      </c>
    </row>
    <row r="21" spans="1:7" ht="27" customHeight="1">
      <c r="A21" s="61" t="s">
        <v>80</v>
      </c>
      <c r="B21" s="57"/>
      <c r="C21" s="57" t="s">
        <v>111</v>
      </c>
      <c r="D21" s="62">
        <v>266.4</v>
      </c>
      <c r="E21" s="47">
        <v>233.3</v>
      </c>
      <c r="F21" s="62">
        <v>65.8</v>
      </c>
      <c r="G21" s="75">
        <f t="shared" si="0"/>
        <v>0.246996996996997</v>
      </c>
    </row>
    <row r="22" spans="1:7" ht="27" customHeight="1">
      <c r="A22" s="59" t="s">
        <v>13</v>
      </c>
      <c r="B22" s="58" t="s">
        <v>14</v>
      </c>
      <c r="C22" s="58"/>
      <c r="D22" s="60">
        <f>D23+D24</f>
        <v>61</v>
      </c>
      <c r="E22" s="44">
        <f>SUM(E23:E24)</f>
        <v>20</v>
      </c>
      <c r="F22" s="60">
        <f>F23+F24</f>
        <v>0</v>
      </c>
      <c r="G22" s="74">
        <f t="shared" si="0"/>
        <v>0</v>
      </c>
    </row>
    <row r="23" spans="1:7" ht="55.5" customHeight="1">
      <c r="A23" s="61" t="s">
        <v>135</v>
      </c>
      <c r="B23" s="57"/>
      <c r="C23" s="57" t="s">
        <v>16</v>
      </c>
      <c r="D23" s="62">
        <v>11</v>
      </c>
      <c r="E23" s="47">
        <v>10</v>
      </c>
      <c r="F23" s="62"/>
      <c r="G23" s="75">
        <f t="shared" si="0"/>
        <v>0</v>
      </c>
    </row>
    <row r="24" spans="1:7" ht="18.75" customHeight="1">
      <c r="A24" s="61" t="s">
        <v>136</v>
      </c>
      <c r="B24" s="57"/>
      <c r="C24" s="57" t="s">
        <v>18</v>
      </c>
      <c r="D24" s="62">
        <v>50</v>
      </c>
      <c r="E24" s="47">
        <v>10</v>
      </c>
      <c r="F24" s="62"/>
      <c r="G24" s="75">
        <f t="shared" si="0"/>
        <v>0</v>
      </c>
    </row>
    <row r="25" spans="1:7" ht="14.25">
      <c r="A25" s="59" t="s">
        <v>19</v>
      </c>
      <c r="B25" s="58" t="s">
        <v>20</v>
      </c>
      <c r="C25" s="58"/>
      <c r="D25" s="60">
        <f>D27+D28+D29</f>
        <v>810</v>
      </c>
      <c r="E25" s="44">
        <f>SUM(E27:E31)</f>
        <v>718</v>
      </c>
      <c r="F25" s="60">
        <f>F27+F28+F29</f>
        <v>6</v>
      </c>
      <c r="G25" s="74">
        <f t="shared" si="0"/>
        <v>0.007407407407407408</v>
      </c>
    </row>
    <row r="26" spans="1:7" ht="15" hidden="1">
      <c r="A26" s="76" t="s">
        <v>154</v>
      </c>
      <c r="B26" s="57"/>
      <c r="C26" s="57" t="s">
        <v>153</v>
      </c>
      <c r="D26" s="62"/>
      <c r="E26" s="45"/>
      <c r="F26" s="62"/>
      <c r="G26" s="75" t="e">
        <f t="shared" si="0"/>
        <v>#DIV/0!</v>
      </c>
    </row>
    <row r="27" spans="1:7" ht="30">
      <c r="A27" s="61" t="s">
        <v>137</v>
      </c>
      <c r="B27" s="57"/>
      <c r="C27" s="57" t="s">
        <v>22</v>
      </c>
      <c r="D27" s="62">
        <v>10</v>
      </c>
      <c r="E27" s="47">
        <v>18</v>
      </c>
      <c r="F27" s="62"/>
      <c r="G27" s="75">
        <f t="shared" si="0"/>
        <v>0</v>
      </c>
    </row>
    <row r="28" spans="1:7" ht="15" hidden="1">
      <c r="A28" s="61" t="s">
        <v>29</v>
      </c>
      <c r="B28" s="57"/>
      <c r="C28" s="57" t="s">
        <v>112</v>
      </c>
      <c r="D28" s="62"/>
      <c r="E28" s="47"/>
      <c r="F28" s="62"/>
      <c r="G28" s="75" t="e">
        <f t="shared" si="0"/>
        <v>#DIV/0!</v>
      </c>
    </row>
    <row r="29" spans="1:7" ht="33" customHeight="1">
      <c r="A29" s="61" t="s">
        <v>138</v>
      </c>
      <c r="B29" s="57"/>
      <c r="C29" s="57" t="s">
        <v>110</v>
      </c>
      <c r="D29" s="62">
        <v>800</v>
      </c>
      <c r="E29" s="47"/>
      <c r="F29" s="62">
        <v>6</v>
      </c>
      <c r="G29" s="75">
        <f t="shared" si="0"/>
        <v>0.0075</v>
      </c>
    </row>
    <row r="30" spans="1:7" ht="16.5" customHeight="1">
      <c r="A30" s="59" t="s">
        <v>33</v>
      </c>
      <c r="B30" s="58" t="s">
        <v>34</v>
      </c>
      <c r="C30" s="58"/>
      <c r="D30" s="60">
        <f>D31+D32+D33+D34+D35</f>
        <v>4407.2</v>
      </c>
      <c r="E30" s="47"/>
      <c r="F30" s="60">
        <f>F31+F32+F33+F34+F35</f>
        <v>199.29</v>
      </c>
      <c r="G30" s="74">
        <f t="shared" si="0"/>
        <v>0.04521918678526048</v>
      </c>
    </row>
    <row r="31" spans="1:7" ht="42.75" customHeight="1">
      <c r="A31" s="61" t="s">
        <v>155</v>
      </c>
      <c r="B31" s="57"/>
      <c r="C31" s="57" t="s">
        <v>35</v>
      </c>
      <c r="D31" s="62">
        <v>1833</v>
      </c>
      <c r="E31" s="47">
        <v>700</v>
      </c>
      <c r="F31" s="62"/>
      <c r="G31" s="75">
        <f t="shared" si="0"/>
        <v>0</v>
      </c>
    </row>
    <row r="32" spans="1:7" ht="15">
      <c r="A32" s="61" t="s">
        <v>113</v>
      </c>
      <c r="B32" s="57"/>
      <c r="C32" s="57" t="s">
        <v>114</v>
      </c>
      <c r="D32" s="62">
        <v>2574.2</v>
      </c>
      <c r="E32" s="49"/>
      <c r="F32" s="62">
        <v>199.29</v>
      </c>
      <c r="G32" s="75">
        <f t="shared" si="0"/>
        <v>0.07741822702198742</v>
      </c>
    </row>
    <row r="33" spans="1:7" ht="21" customHeight="1" hidden="1">
      <c r="A33" s="61" t="s">
        <v>139</v>
      </c>
      <c r="B33" s="57"/>
      <c r="C33" s="57" t="s">
        <v>115</v>
      </c>
      <c r="D33" s="62"/>
      <c r="E33" s="47">
        <v>15</v>
      </c>
      <c r="F33" s="62"/>
      <c r="G33" s="75" t="e">
        <f t="shared" si="0"/>
        <v>#DIV/0!</v>
      </c>
    </row>
    <row r="34" spans="1:7" ht="30" hidden="1">
      <c r="A34" s="61" t="s">
        <v>140</v>
      </c>
      <c r="B34" s="57"/>
      <c r="C34" s="57"/>
      <c r="D34" s="62"/>
      <c r="E34" s="47">
        <v>1862.2</v>
      </c>
      <c r="F34" s="62"/>
      <c r="G34" s="75" t="e">
        <f t="shared" si="0"/>
        <v>#DIV/0!</v>
      </c>
    </row>
    <row r="35" spans="1:7" ht="34.5" customHeight="1" hidden="1">
      <c r="A35" s="61" t="s">
        <v>141</v>
      </c>
      <c r="B35" s="57"/>
      <c r="C35" s="57"/>
      <c r="D35" s="62"/>
      <c r="E35" s="47"/>
      <c r="F35" s="62"/>
      <c r="G35" s="74" t="e">
        <f t="shared" si="0"/>
        <v>#DIV/0!</v>
      </c>
    </row>
    <row r="36" spans="1:7" ht="14.25">
      <c r="A36" s="59" t="s">
        <v>40</v>
      </c>
      <c r="B36" s="58" t="s">
        <v>41</v>
      </c>
      <c r="C36" s="58"/>
      <c r="D36" s="60">
        <f>D37</f>
        <v>116.03</v>
      </c>
      <c r="E36" s="44">
        <f>SUM(E37:E37)</f>
        <v>10</v>
      </c>
      <c r="F36" s="60">
        <f>F37</f>
        <v>11.93</v>
      </c>
      <c r="G36" s="74">
        <f t="shared" si="0"/>
        <v>0.102818236662932</v>
      </c>
    </row>
    <row r="37" spans="1:7" ht="30">
      <c r="A37" s="61" t="s">
        <v>42</v>
      </c>
      <c r="B37" s="57"/>
      <c r="C37" s="57" t="s">
        <v>43</v>
      </c>
      <c r="D37" s="62">
        <v>116.03</v>
      </c>
      <c r="E37" s="47">
        <v>10</v>
      </c>
      <c r="F37" s="62">
        <v>11.93</v>
      </c>
      <c r="G37" s="75">
        <f t="shared" si="0"/>
        <v>0.102818236662932</v>
      </c>
    </row>
    <row r="38" spans="1:7" ht="27.75" customHeight="1">
      <c r="A38" s="59" t="s">
        <v>44</v>
      </c>
      <c r="B38" s="58" t="s">
        <v>45</v>
      </c>
      <c r="C38" s="58"/>
      <c r="D38" s="60">
        <f>D39+D40</f>
        <v>6013.8</v>
      </c>
      <c r="E38" s="44">
        <f>SUM(E39:E42)</f>
        <v>4925.5</v>
      </c>
      <c r="F38" s="60">
        <f>F39+F40</f>
        <v>1274.81</v>
      </c>
      <c r="G38" s="74">
        <f t="shared" si="0"/>
        <v>0.21198077754497988</v>
      </c>
    </row>
    <row r="39" spans="1:7" ht="18" customHeight="1">
      <c r="A39" s="61" t="s">
        <v>142</v>
      </c>
      <c r="B39" s="57"/>
      <c r="C39" s="57" t="s">
        <v>47</v>
      </c>
      <c r="D39" s="62">
        <v>6013.8</v>
      </c>
      <c r="E39" s="47">
        <v>4925.5</v>
      </c>
      <c r="F39" s="62">
        <v>1274.81</v>
      </c>
      <c r="G39" s="75">
        <f t="shared" si="0"/>
        <v>0.21198077754497988</v>
      </c>
    </row>
    <row r="40" spans="1:7" ht="26.25" customHeight="1" hidden="1">
      <c r="A40" s="61" t="s">
        <v>143</v>
      </c>
      <c r="B40" s="57"/>
      <c r="C40" s="57" t="s">
        <v>53</v>
      </c>
      <c r="D40" s="62"/>
      <c r="E40" s="47">
        <v>0</v>
      </c>
      <c r="F40" s="62"/>
      <c r="G40" s="75" t="e">
        <f t="shared" si="0"/>
        <v>#DIV/0!</v>
      </c>
    </row>
    <row r="41" spans="1:7" ht="26.25" customHeight="1">
      <c r="A41" s="59" t="s">
        <v>144</v>
      </c>
      <c r="B41" s="58" t="s">
        <v>55</v>
      </c>
      <c r="C41" s="58"/>
      <c r="D41" s="60">
        <f>D42+D43</f>
        <v>829</v>
      </c>
      <c r="E41" s="47">
        <v>0</v>
      </c>
      <c r="F41" s="60">
        <f>F42+F43</f>
        <v>116.16</v>
      </c>
      <c r="G41" s="75">
        <f t="shared" si="0"/>
        <v>0.14012062726176117</v>
      </c>
    </row>
    <row r="42" spans="1:7" ht="15">
      <c r="A42" s="61" t="s">
        <v>145</v>
      </c>
      <c r="B42" s="57"/>
      <c r="C42" s="57" t="s">
        <v>118</v>
      </c>
      <c r="D42" s="62">
        <v>829</v>
      </c>
      <c r="E42" s="47">
        <v>0</v>
      </c>
      <c r="F42" s="62">
        <v>116.16</v>
      </c>
      <c r="G42" s="75">
        <f t="shared" si="0"/>
        <v>0.14012062726176117</v>
      </c>
    </row>
    <row r="43" spans="1:7" ht="30" hidden="1">
      <c r="A43" s="61" t="s">
        <v>146</v>
      </c>
      <c r="B43" s="57"/>
      <c r="C43" s="57" t="s">
        <v>147</v>
      </c>
      <c r="D43" s="62"/>
      <c r="E43" s="44">
        <f>SUM(E44:E44)</f>
        <v>594.2</v>
      </c>
      <c r="F43" s="62"/>
      <c r="G43" s="75" t="e">
        <f t="shared" si="0"/>
        <v>#DIV/0!</v>
      </c>
    </row>
    <row r="44" spans="1:7" ht="11.25" customHeight="1" hidden="1">
      <c r="A44" s="59" t="s">
        <v>58</v>
      </c>
      <c r="B44" s="58">
        <v>1000</v>
      </c>
      <c r="C44" s="58"/>
      <c r="D44" s="60">
        <f>D45</f>
        <v>0</v>
      </c>
      <c r="E44" s="47">
        <v>594.2</v>
      </c>
      <c r="F44" s="60">
        <f>F45</f>
        <v>0</v>
      </c>
      <c r="G44" s="74" t="e">
        <f t="shared" si="0"/>
        <v>#DIV/0!</v>
      </c>
    </row>
    <row r="45" spans="1:7" ht="30" hidden="1">
      <c r="A45" s="61" t="s">
        <v>148</v>
      </c>
      <c r="B45" s="57"/>
      <c r="C45" s="57">
        <v>1006</v>
      </c>
      <c r="D45" s="62"/>
      <c r="E45" s="50"/>
      <c r="F45" s="62"/>
      <c r="G45" s="74" t="e">
        <f t="shared" si="0"/>
        <v>#DIV/0!</v>
      </c>
    </row>
    <row r="46" spans="1:7" ht="15.75" customHeight="1">
      <c r="A46" s="59" t="s">
        <v>149</v>
      </c>
      <c r="B46" s="59">
        <v>1100</v>
      </c>
      <c r="C46" s="59">
        <v>1100</v>
      </c>
      <c r="D46" s="60">
        <f>D47</f>
        <v>208.5</v>
      </c>
      <c r="E46" s="47"/>
      <c r="F46" s="60">
        <f>F47</f>
        <v>52.12</v>
      </c>
      <c r="G46" s="74">
        <f t="shared" si="0"/>
        <v>0.24997601918465226</v>
      </c>
    </row>
    <row r="47" spans="1:7" ht="17.25" customHeight="1" thickBot="1">
      <c r="A47" s="66" t="s">
        <v>150</v>
      </c>
      <c r="B47" s="67"/>
      <c r="C47" s="67" t="s">
        <v>119</v>
      </c>
      <c r="D47" s="68">
        <v>208.5</v>
      </c>
      <c r="E47" s="69"/>
      <c r="F47" s="68">
        <v>52.12</v>
      </c>
      <c r="G47" s="75">
        <f t="shared" si="0"/>
        <v>0.24997601918465226</v>
      </c>
    </row>
    <row r="48" spans="1:7" ht="15" thickBot="1">
      <c r="A48" s="70" t="s">
        <v>60</v>
      </c>
      <c r="B48" s="71"/>
      <c r="C48" s="71"/>
      <c r="D48" s="72">
        <f>D13+D20+D22+D25+D30+D36+D38+D41+D44+D46</f>
        <v>20893.2</v>
      </c>
      <c r="E48" s="73"/>
      <c r="F48" s="72">
        <f>F13+F20+F22+F25+F30+F36+F38+F41+F44+F46</f>
        <v>2731.8499999999995</v>
      </c>
      <c r="G48" s="74">
        <f t="shared" si="0"/>
        <v>0.1307530679838416</v>
      </c>
    </row>
    <row r="49" ht="12.75">
      <c r="C49" s="54"/>
    </row>
    <row r="50" ht="12.75">
      <c r="C50" s="54"/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</sheetData>
  <sheetProtection/>
  <mergeCells count="14">
    <mergeCell ref="B1:G1"/>
    <mergeCell ref="B2:G2"/>
    <mergeCell ref="B3:G3"/>
    <mergeCell ref="B4:G4"/>
    <mergeCell ref="A6:G6"/>
    <mergeCell ref="A7:G7"/>
    <mergeCell ref="A8:G8"/>
    <mergeCell ref="A10:A12"/>
    <mergeCell ref="B10:B12"/>
    <mergeCell ref="C10:C12"/>
    <mergeCell ref="D10:D12"/>
    <mergeCell ref="E10:E12"/>
    <mergeCell ref="F10:F12"/>
    <mergeCell ref="G10:G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5.625" style="80" customWidth="1"/>
    <col min="2" max="2" width="7.125" style="80" customWidth="1"/>
    <col min="3" max="3" width="8.00390625" style="80" customWidth="1"/>
    <col min="4" max="4" width="3.75390625" style="80" hidden="1" customWidth="1"/>
    <col min="5" max="5" width="9.375" style="80" customWidth="1"/>
    <col min="6" max="6" width="12.00390625" style="80" customWidth="1"/>
    <col min="7" max="7" width="9.625" style="80" customWidth="1"/>
    <col min="8" max="16384" width="9.125" style="80" customWidth="1"/>
  </cols>
  <sheetData>
    <row r="1" spans="1:7" ht="12.75">
      <c r="A1" s="79"/>
      <c r="B1" s="119" t="s">
        <v>120</v>
      </c>
      <c r="C1" s="119"/>
      <c r="D1" s="119"/>
      <c r="E1" s="119"/>
      <c r="F1" s="119"/>
      <c r="G1" s="119"/>
    </row>
    <row r="2" spans="1:7" ht="51" customHeight="1">
      <c r="A2" s="79"/>
      <c r="B2" s="123" t="s">
        <v>175</v>
      </c>
      <c r="C2" s="120"/>
      <c r="D2" s="120"/>
      <c r="E2" s="120"/>
      <c r="F2" s="120"/>
      <c r="G2" s="120"/>
    </row>
    <row r="3" spans="1:7" ht="15.75">
      <c r="A3" s="121" t="s">
        <v>127</v>
      </c>
      <c r="B3" s="121"/>
      <c r="C3" s="121"/>
      <c r="D3" s="121"/>
      <c r="E3" s="121"/>
      <c r="F3" s="121"/>
      <c r="G3" s="121"/>
    </row>
    <row r="4" spans="1:7" ht="12.75">
      <c r="A4" s="122" t="s">
        <v>173</v>
      </c>
      <c r="B4" s="122"/>
      <c r="C4" s="122"/>
      <c r="D4" s="122"/>
      <c r="E4" s="122"/>
      <c r="F4" s="122"/>
      <c r="G4" s="122"/>
    </row>
    <row r="5" spans="1:7" ht="12.75">
      <c r="A5" s="122" t="s">
        <v>121</v>
      </c>
      <c r="B5" s="122"/>
      <c r="C5" s="122"/>
      <c r="D5" s="122"/>
      <c r="E5" s="122"/>
      <c r="F5" s="122"/>
      <c r="G5" s="122"/>
    </row>
    <row r="6" spans="1:7" ht="12.75" customHeight="1">
      <c r="A6" s="117" t="s">
        <v>0</v>
      </c>
      <c r="B6" s="117" t="s">
        <v>1</v>
      </c>
      <c r="C6" s="117" t="s">
        <v>2</v>
      </c>
      <c r="D6" s="117" t="s">
        <v>168</v>
      </c>
      <c r="E6" s="117" t="s">
        <v>169</v>
      </c>
      <c r="F6" s="117" t="s">
        <v>176</v>
      </c>
      <c r="G6" s="118" t="s">
        <v>122</v>
      </c>
    </row>
    <row r="7" spans="1:7" ht="12.75">
      <c r="A7" s="117"/>
      <c r="B7" s="117"/>
      <c r="C7" s="117"/>
      <c r="D7" s="117"/>
      <c r="E7" s="117"/>
      <c r="F7" s="117"/>
      <c r="G7" s="118"/>
    </row>
    <row r="8" spans="1:7" ht="39.75" customHeight="1">
      <c r="A8" s="117"/>
      <c r="B8" s="117"/>
      <c r="C8" s="117"/>
      <c r="D8" s="117"/>
      <c r="E8" s="117"/>
      <c r="F8" s="117"/>
      <c r="G8" s="118"/>
    </row>
    <row r="9" spans="1:7" ht="13.5" customHeight="1">
      <c r="A9" s="81" t="s">
        <v>3</v>
      </c>
      <c r="B9" s="77" t="s">
        <v>4</v>
      </c>
      <c r="C9" s="77"/>
      <c r="D9" s="82">
        <f>SUM(D10:D14)</f>
        <v>11311.18</v>
      </c>
      <c r="E9" s="82">
        <f>SUM(E10:E14)</f>
        <v>11346.43</v>
      </c>
      <c r="F9" s="82">
        <f>SUM(F10:F14)</f>
        <v>6554.05</v>
      </c>
      <c r="G9" s="83">
        <f>F9/E9</f>
        <v>0.5776310257940163</v>
      </c>
    </row>
    <row r="10" spans="1:7" ht="30">
      <c r="A10" s="84" t="s">
        <v>170</v>
      </c>
      <c r="B10" s="78"/>
      <c r="C10" s="78" t="s">
        <v>95</v>
      </c>
      <c r="D10" s="85">
        <v>310</v>
      </c>
      <c r="E10" s="85">
        <v>210</v>
      </c>
      <c r="F10" s="85">
        <v>0</v>
      </c>
      <c r="G10" s="86">
        <f>F10/E10</f>
        <v>0</v>
      </c>
    </row>
    <row r="11" spans="1:7" ht="28.5" customHeight="1">
      <c r="A11" s="84" t="s">
        <v>5</v>
      </c>
      <c r="B11" s="78"/>
      <c r="C11" s="78" t="s">
        <v>6</v>
      </c>
      <c r="D11" s="85">
        <v>9401.78</v>
      </c>
      <c r="E11" s="85">
        <v>9487.03</v>
      </c>
      <c r="F11" s="85">
        <v>6037.51</v>
      </c>
      <c r="G11" s="86">
        <f>F11/E11</f>
        <v>0.6363962167295771</v>
      </c>
    </row>
    <row r="12" spans="1:7" ht="15.75" customHeight="1">
      <c r="A12" s="84" t="s">
        <v>132</v>
      </c>
      <c r="B12" s="78"/>
      <c r="C12" s="78" t="s">
        <v>133</v>
      </c>
      <c r="D12" s="85">
        <v>470</v>
      </c>
      <c r="E12" s="85">
        <v>470</v>
      </c>
      <c r="F12" s="85">
        <v>266.2</v>
      </c>
      <c r="G12" s="86">
        <f aca="true" t="shared" si="0" ref="G12:G25">F12/E12</f>
        <v>0.5663829787234043</v>
      </c>
    </row>
    <row r="13" spans="1:7" ht="15">
      <c r="A13" s="84" t="s">
        <v>9</v>
      </c>
      <c r="B13" s="78"/>
      <c r="C13" s="78" t="s">
        <v>116</v>
      </c>
      <c r="D13" s="85">
        <v>100</v>
      </c>
      <c r="E13" s="85">
        <v>100</v>
      </c>
      <c r="F13" s="85">
        <v>0</v>
      </c>
      <c r="G13" s="86">
        <f t="shared" si="0"/>
        <v>0</v>
      </c>
    </row>
    <row r="14" spans="1:7" ht="15.75" customHeight="1">
      <c r="A14" s="84" t="s">
        <v>134</v>
      </c>
      <c r="B14" s="78"/>
      <c r="C14" s="78" t="s">
        <v>10</v>
      </c>
      <c r="D14" s="85">
        <v>1029.4</v>
      </c>
      <c r="E14" s="85">
        <v>1079.4</v>
      </c>
      <c r="F14" s="85">
        <v>250.34</v>
      </c>
      <c r="G14" s="86">
        <f t="shared" si="0"/>
        <v>0.23192514359829533</v>
      </c>
    </row>
    <row r="15" spans="1:7" ht="14.25">
      <c r="A15" s="81" t="s">
        <v>85</v>
      </c>
      <c r="B15" s="77" t="s">
        <v>84</v>
      </c>
      <c r="C15" s="77"/>
      <c r="D15" s="82">
        <f>SUM(D16)</f>
        <v>411.3</v>
      </c>
      <c r="E15" s="82">
        <f>SUM(E16)</f>
        <v>399.44</v>
      </c>
      <c r="F15" s="82">
        <f>SUM(F16)</f>
        <v>248.62</v>
      </c>
      <c r="G15" s="83">
        <f>F15/E15</f>
        <v>0.6224213899459243</v>
      </c>
    </row>
    <row r="16" spans="1:7" ht="25.5" customHeight="1">
      <c r="A16" s="84" t="s">
        <v>80</v>
      </c>
      <c r="B16" s="78"/>
      <c r="C16" s="78" t="s">
        <v>111</v>
      </c>
      <c r="D16" s="85">
        <v>411.3</v>
      </c>
      <c r="E16" s="85">
        <v>399.44</v>
      </c>
      <c r="F16" s="85">
        <v>248.62</v>
      </c>
      <c r="G16" s="86">
        <f t="shared" si="0"/>
        <v>0.6224213899459243</v>
      </c>
    </row>
    <row r="17" spans="1:7" ht="27" customHeight="1">
      <c r="A17" s="81" t="s">
        <v>13</v>
      </c>
      <c r="B17" s="77" t="s">
        <v>14</v>
      </c>
      <c r="C17" s="77"/>
      <c r="D17" s="82">
        <f>SUM(D18:D20)</f>
        <v>324.82</v>
      </c>
      <c r="E17" s="82">
        <f>SUM(E18:E20)</f>
        <v>324.82</v>
      </c>
      <c r="F17" s="82">
        <f>SUM(F18:F20)</f>
        <v>0</v>
      </c>
      <c r="G17" s="83">
        <f>F17/E17</f>
        <v>0</v>
      </c>
    </row>
    <row r="18" spans="1:7" ht="57.75" customHeight="1">
      <c r="A18" s="84" t="s">
        <v>160</v>
      </c>
      <c r="B18" s="78"/>
      <c r="C18" s="78" t="s">
        <v>16</v>
      </c>
      <c r="D18" s="85">
        <v>100</v>
      </c>
      <c r="E18" s="85">
        <v>100</v>
      </c>
      <c r="F18" s="85">
        <v>0</v>
      </c>
      <c r="G18" s="86">
        <f t="shared" si="0"/>
        <v>0</v>
      </c>
    </row>
    <row r="19" spans="1:7" ht="21" customHeight="1">
      <c r="A19" s="84" t="s">
        <v>136</v>
      </c>
      <c r="B19" s="78"/>
      <c r="C19" s="78" t="s">
        <v>18</v>
      </c>
      <c r="D19" s="85">
        <v>184.82</v>
      </c>
      <c r="E19" s="85">
        <v>184.82</v>
      </c>
      <c r="F19" s="85">
        <v>0</v>
      </c>
      <c r="G19" s="86">
        <f t="shared" si="0"/>
        <v>0</v>
      </c>
    </row>
    <row r="20" spans="1:7" ht="45">
      <c r="A20" s="84" t="s">
        <v>171</v>
      </c>
      <c r="B20" s="78"/>
      <c r="C20" s="78" t="s">
        <v>172</v>
      </c>
      <c r="D20" s="85">
        <v>40</v>
      </c>
      <c r="E20" s="85">
        <v>40</v>
      </c>
      <c r="F20" s="85">
        <v>0</v>
      </c>
      <c r="G20" s="86">
        <f>F20/E20</f>
        <v>0</v>
      </c>
    </row>
    <row r="21" spans="1:7" ht="14.25">
      <c r="A21" s="81" t="s">
        <v>19</v>
      </c>
      <c r="B21" s="77" t="s">
        <v>20</v>
      </c>
      <c r="C21" s="77"/>
      <c r="D21" s="82">
        <f>SUM(D22:D27)</f>
        <v>6050</v>
      </c>
      <c r="E21" s="82">
        <f>SUM(E22:E27)</f>
        <v>7617.09</v>
      </c>
      <c r="F21" s="82">
        <f>SUM(F22:F27)</f>
        <v>5565.820000000001</v>
      </c>
      <c r="G21" s="83">
        <f>F21/E21</f>
        <v>0.7307016196473982</v>
      </c>
    </row>
    <row r="22" spans="1:7" ht="12.75" customHeight="1" hidden="1">
      <c r="A22" s="87" t="s">
        <v>154</v>
      </c>
      <c r="B22" s="78"/>
      <c r="C22" s="78" t="s">
        <v>153</v>
      </c>
      <c r="D22" s="85"/>
      <c r="E22" s="85"/>
      <c r="F22" s="85"/>
      <c r="G22" s="86"/>
    </row>
    <row r="23" spans="1:7" ht="12.75" customHeight="1" hidden="1">
      <c r="A23" s="84" t="s">
        <v>156</v>
      </c>
      <c r="B23" s="78"/>
      <c r="C23" s="78" t="s">
        <v>22</v>
      </c>
      <c r="D23" s="85"/>
      <c r="E23" s="85"/>
      <c r="F23" s="85"/>
      <c r="G23" s="86" t="e">
        <f t="shared" si="0"/>
        <v>#DIV/0!</v>
      </c>
    </row>
    <row r="24" spans="1:7" ht="15" hidden="1">
      <c r="A24" s="84" t="s">
        <v>23</v>
      </c>
      <c r="B24" s="78"/>
      <c r="C24" s="78" t="s">
        <v>24</v>
      </c>
      <c r="D24" s="85">
        <v>0</v>
      </c>
      <c r="E24" s="85">
        <v>0</v>
      </c>
      <c r="F24" s="85">
        <v>0</v>
      </c>
      <c r="G24" s="86" t="e">
        <f t="shared" si="0"/>
        <v>#DIV/0!</v>
      </c>
    </row>
    <row r="25" spans="1:7" ht="15.75" customHeight="1">
      <c r="A25" s="84" t="s">
        <v>167</v>
      </c>
      <c r="B25" s="78"/>
      <c r="C25" s="78" t="s">
        <v>30</v>
      </c>
      <c r="D25" s="85">
        <v>5600</v>
      </c>
      <c r="E25" s="85">
        <v>7067.09</v>
      </c>
      <c r="F25" s="85">
        <v>5375.22</v>
      </c>
      <c r="G25" s="86">
        <f t="shared" si="0"/>
        <v>0.760598775450716</v>
      </c>
    </row>
    <row r="26" spans="1:7" ht="18.75" customHeight="1">
      <c r="A26" s="84" t="s">
        <v>29</v>
      </c>
      <c r="B26" s="78"/>
      <c r="C26" s="78" t="s">
        <v>112</v>
      </c>
      <c r="D26" s="85">
        <v>200</v>
      </c>
      <c r="E26" s="85">
        <v>300</v>
      </c>
      <c r="F26" s="85">
        <v>166.18</v>
      </c>
      <c r="G26" s="86">
        <f>F26/E26</f>
        <v>0.5539333333333334</v>
      </c>
    </row>
    <row r="27" spans="1:7" ht="30">
      <c r="A27" s="84" t="s">
        <v>31</v>
      </c>
      <c r="B27" s="78"/>
      <c r="C27" s="78" t="s">
        <v>110</v>
      </c>
      <c r="D27" s="85">
        <v>250</v>
      </c>
      <c r="E27" s="85">
        <v>250</v>
      </c>
      <c r="F27" s="85">
        <v>24.42</v>
      </c>
      <c r="G27" s="86">
        <f aca="true" t="shared" si="1" ref="G27:G42">F27/E27</f>
        <v>0.09768</v>
      </c>
    </row>
    <row r="28" spans="1:7" ht="15.75" customHeight="1">
      <c r="A28" s="81" t="s">
        <v>33</v>
      </c>
      <c r="B28" s="77" t="s">
        <v>34</v>
      </c>
      <c r="C28" s="77"/>
      <c r="D28" s="82">
        <f>SUM(D29:D32)</f>
        <v>5401</v>
      </c>
      <c r="E28" s="82">
        <f>SUM(E29:E32)</f>
        <v>6235.25</v>
      </c>
      <c r="F28" s="82">
        <f>SUM(F29:F32)</f>
        <v>3633.57</v>
      </c>
      <c r="G28" s="83">
        <f t="shared" si="1"/>
        <v>0.5827464816968044</v>
      </c>
    </row>
    <row r="29" spans="1:7" ht="17.25" customHeight="1">
      <c r="A29" s="84" t="s">
        <v>157</v>
      </c>
      <c r="B29" s="78"/>
      <c r="C29" s="78" t="s">
        <v>35</v>
      </c>
      <c r="D29" s="85">
        <v>850</v>
      </c>
      <c r="E29" s="85">
        <v>1371.65</v>
      </c>
      <c r="F29" s="85">
        <v>824.82</v>
      </c>
      <c r="G29" s="86">
        <f t="shared" si="1"/>
        <v>0.6013341595888164</v>
      </c>
    </row>
    <row r="30" spans="1:7" ht="16.5" customHeight="1">
      <c r="A30" s="84" t="s">
        <v>158</v>
      </c>
      <c r="B30" s="78"/>
      <c r="C30" s="78" t="s">
        <v>37</v>
      </c>
      <c r="D30" s="85">
        <v>150</v>
      </c>
      <c r="E30" s="85">
        <v>180</v>
      </c>
      <c r="F30" s="85">
        <v>109.49</v>
      </c>
      <c r="G30" s="86">
        <f t="shared" si="1"/>
        <v>0.6082777777777777</v>
      </c>
    </row>
    <row r="31" spans="1:7" ht="13.5" customHeight="1">
      <c r="A31" s="84" t="s">
        <v>113</v>
      </c>
      <c r="B31" s="78"/>
      <c r="C31" s="78" t="s">
        <v>114</v>
      </c>
      <c r="D31" s="85">
        <v>3901</v>
      </c>
      <c r="E31" s="85">
        <v>4683.6</v>
      </c>
      <c r="F31" s="85">
        <v>2699.26</v>
      </c>
      <c r="G31" s="86">
        <f t="shared" si="1"/>
        <v>0.5763216329319327</v>
      </c>
    </row>
    <row r="32" spans="1:7" ht="17.25" customHeight="1">
      <c r="A32" s="84" t="s">
        <v>139</v>
      </c>
      <c r="B32" s="78"/>
      <c r="C32" s="78" t="s">
        <v>115</v>
      </c>
      <c r="D32" s="85">
        <v>500</v>
      </c>
      <c r="E32" s="85">
        <v>0</v>
      </c>
      <c r="F32" s="85">
        <v>0</v>
      </c>
      <c r="G32" s="86"/>
    </row>
    <row r="33" spans="1:7" ht="14.25">
      <c r="A33" s="81" t="s">
        <v>40</v>
      </c>
      <c r="B33" s="77" t="s">
        <v>41</v>
      </c>
      <c r="C33" s="77"/>
      <c r="D33" s="82">
        <f>SUM(D34)</f>
        <v>120</v>
      </c>
      <c r="E33" s="82">
        <f>SUM(E34)</f>
        <v>305.11</v>
      </c>
      <c r="F33" s="82">
        <f>SUM(F34)</f>
        <v>252.78</v>
      </c>
      <c r="G33" s="83">
        <f t="shared" si="1"/>
        <v>0.8284880862639703</v>
      </c>
    </row>
    <row r="34" spans="1:7" ht="17.25" customHeight="1">
      <c r="A34" s="84" t="s">
        <v>42</v>
      </c>
      <c r="B34" s="78"/>
      <c r="C34" s="78" t="s">
        <v>43</v>
      </c>
      <c r="D34" s="85">
        <v>120</v>
      </c>
      <c r="E34" s="85">
        <v>305.11</v>
      </c>
      <c r="F34" s="85">
        <v>252.78</v>
      </c>
      <c r="G34" s="86">
        <f t="shared" si="1"/>
        <v>0.8284880862639703</v>
      </c>
    </row>
    <row r="35" spans="1:7" ht="14.25">
      <c r="A35" s="81" t="s">
        <v>163</v>
      </c>
      <c r="B35" s="77" t="s">
        <v>45</v>
      </c>
      <c r="C35" s="77"/>
      <c r="D35" s="82">
        <f>SUM(D36)</f>
        <v>9613.6</v>
      </c>
      <c r="E35" s="82">
        <f>SUM(E36)</f>
        <v>13927.7</v>
      </c>
      <c r="F35" s="82">
        <f>SUM(F36)</f>
        <v>6963.67</v>
      </c>
      <c r="G35" s="83">
        <f>F35/E35</f>
        <v>0.4999870761145056</v>
      </c>
    </row>
    <row r="36" spans="1:7" ht="13.5" customHeight="1">
      <c r="A36" s="84" t="s">
        <v>142</v>
      </c>
      <c r="B36" s="78"/>
      <c r="C36" s="78" t="s">
        <v>47</v>
      </c>
      <c r="D36" s="85">
        <v>9613.6</v>
      </c>
      <c r="E36" s="85">
        <v>13927.7</v>
      </c>
      <c r="F36" s="85">
        <v>6963.67</v>
      </c>
      <c r="G36" s="86">
        <f t="shared" si="1"/>
        <v>0.4999870761145056</v>
      </c>
    </row>
    <row r="37" spans="1:7" ht="14.25">
      <c r="A37" s="81" t="s">
        <v>58</v>
      </c>
      <c r="B37" s="77" t="s">
        <v>164</v>
      </c>
      <c r="C37" s="77"/>
      <c r="D37" s="82">
        <f>SUM(D38)</f>
        <v>665</v>
      </c>
      <c r="E37" s="82">
        <f>SUM(E38)</f>
        <v>665</v>
      </c>
      <c r="F37" s="82">
        <f>SUM(F38)</f>
        <v>322.05</v>
      </c>
      <c r="G37" s="83">
        <f t="shared" si="1"/>
        <v>0.4842857142857143</v>
      </c>
    </row>
    <row r="38" spans="1:7" ht="15">
      <c r="A38" s="84" t="s">
        <v>165</v>
      </c>
      <c r="B38" s="78"/>
      <c r="C38" s="78" t="s">
        <v>166</v>
      </c>
      <c r="D38" s="85">
        <v>665</v>
      </c>
      <c r="E38" s="85">
        <v>665</v>
      </c>
      <c r="F38" s="85">
        <v>322.05</v>
      </c>
      <c r="G38" s="86">
        <f t="shared" si="1"/>
        <v>0.4842857142857143</v>
      </c>
    </row>
    <row r="39" spans="1:7" ht="14.25">
      <c r="A39" s="81" t="s">
        <v>145</v>
      </c>
      <c r="B39" s="77" t="s">
        <v>161</v>
      </c>
      <c r="C39" s="77"/>
      <c r="D39" s="82">
        <f>SUM(D40:D41)</f>
        <v>933.4</v>
      </c>
      <c r="E39" s="82">
        <f>SUM(E40:E41)</f>
        <v>1398.4</v>
      </c>
      <c r="F39" s="82">
        <f>SUM(F40:F41)</f>
        <v>600.25</v>
      </c>
      <c r="G39" s="83">
        <f t="shared" si="1"/>
        <v>0.42924056064073224</v>
      </c>
    </row>
    <row r="40" spans="1:7" ht="15">
      <c r="A40" s="84" t="s">
        <v>174</v>
      </c>
      <c r="B40" s="78"/>
      <c r="C40" s="78" t="s">
        <v>72</v>
      </c>
      <c r="D40" s="85">
        <v>0</v>
      </c>
      <c r="E40" s="85">
        <v>465</v>
      </c>
      <c r="F40" s="85">
        <v>0</v>
      </c>
      <c r="G40" s="86">
        <f t="shared" si="1"/>
        <v>0</v>
      </c>
    </row>
    <row r="41" spans="1:7" ht="15">
      <c r="A41" s="84" t="s">
        <v>162</v>
      </c>
      <c r="B41" s="78"/>
      <c r="C41" s="78" t="s">
        <v>159</v>
      </c>
      <c r="D41" s="85">
        <v>933.4</v>
      </c>
      <c r="E41" s="85">
        <v>933.4</v>
      </c>
      <c r="F41" s="85">
        <v>600.25</v>
      </c>
      <c r="G41" s="86">
        <f t="shared" si="1"/>
        <v>0.6430790657810157</v>
      </c>
    </row>
    <row r="42" spans="1:7" ht="14.25">
      <c r="A42" s="88" t="s">
        <v>60</v>
      </c>
      <c r="B42" s="88"/>
      <c r="C42" s="88"/>
      <c r="D42" s="82">
        <f>D9+D15+D17+D21+D28+D33+D35+D37+D39</f>
        <v>34830.3</v>
      </c>
      <c r="E42" s="82">
        <f>E9+E15+E17+E21+E28+E33+E35+E37+E39</f>
        <v>42219.24</v>
      </c>
      <c r="F42" s="82">
        <f>F9+F15+F17+F21+F28+F33+F35+F37+F39</f>
        <v>24140.81</v>
      </c>
      <c r="G42" s="83">
        <f t="shared" si="1"/>
        <v>0.5717964131992902</v>
      </c>
    </row>
    <row r="43" spans="1:4" ht="15">
      <c r="A43" s="89"/>
      <c r="B43" s="90"/>
      <c r="C43" s="90"/>
      <c r="D43" s="91"/>
    </row>
    <row r="44" spans="1:4" ht="15">
      <c r="A44" s="92"/>
      <c r="B44" s="90"/>
      <c r="C44" s="90"/>
      <c r="D44" s="91"/>
    </row>
    <row r="45" spans="1:4" ht="15">
      <c r="A45" s="93"/>
      <c r="B45" s="90"/>
      <c r="C45" s="90"/>
      <c r="D45" s="91"/>
    </row>
  </sheetData>
  <sheetProtection/>
  <mergeCells count="12">
    <mergeCell ref="A4:G4"/>
    <mergeCell ref="A5:G5"/>
    <mergeCell ref="A6:A8"/>
    <mergeCell ref="B6:B8"/>
    <mergeCell ref="C6:C8"/>
    <mergeCell ref="D6:D8"/>
    <mergeCell ref="E6:E8"/>
    <mergeCell ref="F6:F8"/>
    <mergeCell ref="G6:G8"/>
    <mergeCell ref="B1:G1"/>
    <mergeCell ref="B2:G2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2014-10-16T16:18:48Z</cp:lastPrinted>
  <dcterms:created xsi:type="dcterms:W3CDTF">2005-07-27T12:36:10Z</dcterms:created>
  <dcterms:modified xsi:type="dcterms:W3CDTF">2014-10-16T16:19:12Z</dcterms:modified>
  <cp:category/>
  <cp:version/>
  <cp:contentType/>
  <cp:contentStatus/>
</cp:coreProperties>
</file>