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31" activeTab="5"/>
  </bookViews>
  <sheets>
    <sheet name="5.Оп.отч.испол.пл.реал.МП_МОЙ" sheetId="26" r:id="rId1"/>
    <sheet name="пояс.зап. к опер.отчету" sheetId="13" r:id="rId2"/>
    <sheet name="6.Итог.отч. о вып.пл.реал.МП" sheetId="18" r:id="rId3"/>
    <sheet name="Анал.зап.к итог.компл отч.МП" sheetId="20" r:id="rId4"/>
    <sheet name="7.ОЦ.эф.МП " sheetId="23" r:id="rId5"/>
    <sheet name="8.Анал.зап. к оц.эф.МП" sheetId="24" r:id="rId6"/>
  </sheets>
  <definedNames>
    <definedName name="_xlnm.Print_Area" localSheetId="2">'6.Итог.отч. о вып.пл.реал.МП'!$A$1:$J$79</definedName>
    <definedName name="_xlnm.Print_Area" localSheetId="4">'7.ОЦ.эф.МП '!$A$1:$N$81</definedName>
    <definedName name="_xlnm.Print_Area" localSheetId="1">'пояс.зап. к опер.отчету'!$A$1:$B$70</definedName>
  </definedNames>
  <calcPr calcId="125725"/>
</workbook>
</file>

<file path=xl/calcChain.xml><?xml version="1.0" encoding="utf-8"?>
<calcChain xmlns="http://schemas.openxmlformats.org/spreadsheetml/2006/main">
  <c r="K63" i="23"/>
  <c r="F58" i="26"/>
  <c r="F21"/>
  <c r="F14"/>
  <c r="K79" i="23"/>
  <c r="K78"/>
  <c r="K77"/>
  <c r="K76"/>
  <c r="K75"/>
  <c r="K73"/>
  <c r="K72"/>
  <c r="K69"/>
  <c r="K68"/>
  <c r="K66"/>
  <c r="K64"/>
  <c r="K62"/>
  <c r="K61"/>
  <c r="K60"/>
  <c r="K58"/>
  <c r="K57"/>
  <c r="K56"/>
  <c r="K55"/>
  <c r="K54"/>
  <c r="K53"/>
  <c r="K52"/>
  <c r="K51"/>
  <c r="K50"/>
  <c r="K49"/>
  <c r="K48"/>
  <c r="K46"/>
  <c r="K45"/>
  <c r="K44"/>
  <c r="K43"/>
  <c r="K42"/>
  <c r="K41"/>
  <c r="K40"/>
  <c r="K37"/>
  <c r="K36"/>
  <c r="K35"/>
  <c r="K34"/>
  <c r="K33"/>
  <c r="K31"/>
  <c r="K30"/>
  <c r="K27"/>
  <c r="K26"/>
  <c r="K19"/>
  <c r="K17"/>
  <c r="K16"/>
  <c r="K21"/>
  <c r="H69"/>
  <c r="H17"/>
  <c r="H16"/>
  <c r="O15" l="1"/>
  <c r="G73" i="18" l="1"/>
  <c r="G72"/>
  <c r="G71"/>
  <c r="G70"/>
  <c r="G67"/>
  <c r="G64"/>
  <c r="G62"/>
  <c r="G60"/>
  <c r="G55"/>
  <c r="G54"/>
  <c r="G53"/>
  <c r="G52"/>
  <c r="G51"/>
  <c r="G50"/>
  <c r="G49"/>
  <c r="G48"/>
  <c r="G47"/>
  <c r="G45"/>
  <c r="G44"/>
  <c r="G43"/>
  <c r="G42"/>
  <c r="G40"/>
  <c r="G20"/>
  <c r="G17"/>
  <c r="G15"/>
  <c r="G14"/>
  <c r="D14"/>
  <c r="F21"/>
  <c r="E21"/>
  <c r="C21"/>
  <c r="B21"/>
  <c r="F19"/>
  <c r="E19"/>
  <c r="C19"/>
  <c r="B19"/>
  <c r="F13"/>
  <c r="E13"/>
  <c r="C13"/>
  <c r="B13"/>
  <c r="G13" l="1"/>
  <c r="G19"/>
  <c r="D13"/>
  <c r="I16" i="20" l="1"/>
  <c r="H16"/>
  <c r="G16"/>
  <c r="F16"/>
  <c r="E16"/>
  <c r="D16"/>
  <c r="F347" i="26" l="1"/>
  <c r="F345"/>
  <c r="F342"/>
  <c r="F341"/>
  <c r="F336"/>
  <c r="F335"/>
  <c r="F330"/>
  <c r="F329"/>
  <c r="F324"/>
  <c r="F323"/>
  <c r="F321"/>
  <c r="F318"/>
  <c r="F317"/>
  <c r="F314"/>
  <c r="F312"/>
  <c r="F299"/>
  <c r="F294"/>
  <c r="F287"/>
  <c r="F282"/>
  <c r="F281"/>
  <c r="F276"/>
  <c r="F275"/>
  <c r="F270"/>
  <c r="F269"/>
  <c r="F266"/>
  <c r="F264"/>
  <c r="F251"/>
  <c r="F248"/>
  <c r="F246"/>
  <c r="F245"/>
  <c r="F240"/>
  <c r="F239"/>
  <c r="F234"/>
  <c r="F233"/>
  <c r="F228"/>
  <c r="F227"/>
  <c r="F222"/>
  <c r="F221"/>
  <c r="F216"/>
  <c r="F215"/>
  <c r="F210"/>
  <c r="F209"/>
  <c r="F204"/>
  <c r="F203"/>
  <c r="F198"/>
  <c r="F191"/>
  <c r="F186"/>
  <c r="F185"/>
  <c r="F182"/>
  <c r="F180"/>
  <c r="F179"/>
  <c r="F176"/>
  <c r="F174"/>
  <c r="F173"/>
  <c r="F171"/>
  <c r="F168"/>
  <c r="F167"/>
  <c r="F162"/>
  <c r="F161"/>
  <c r="F156"/>
  <c r="F155"/>
  <c r="F153"/>
  <c r="F152"/>
  <c r="F150"/>
  <c r="F143"/>
  <c r="F138"/>
  <c r="F137"/>
  <c r="F132"/>
  <c r="F119"/>
  <c r="F114"/>
  <c r="F113"/>
  <c r="F108"/>
  <c r="F107"/>
  <c r="F102"/>
  <c r="F101"/>
  <c r="F95"/>
  <c r="F89"/>
  <c r="F53"/>
  <c r="F64"/>
  <c r="F61"/>
  <c r="F59"/>
  <c r="F55"/>
  <c r="F46"/>
  <c r="F45"/>
  <c r="F43"/>
  <c r="F34"/>
  <c r="F31"/>
  <c r="F29"/>
  <c r="F28"/>
  <c r="F25"/>
  <c r="F22"/>
  <c r="F13"/>
  <c r="F23" l="1"/>
  <c r="F96"/>
  <c r="F90" l="1"/>
  <c r="F41"/>
  <c r="F84"/>
  <c r="F19"/>
  <c r="F12"/>
  <c r="H34" i="23"/>
  <c r="H33"/>
  <c r="H45"/>
  <c r="H76"/>
  <c r="H77"/>
  <c r="H78"/>
  <c r="H79"/>
  <c r="H75"/>
  <c r="H61"/>
  <c r="H62"/>
  <c r="H64"/>
  <c r="H66"/>
  <c r="H68"/>
  <c r="H72"/>
  <c r="H73"/>
  <c r="H60"/>
  <c r="H41"/>
  <c r="H42"/>
  <c r="H43"/>
  <c r="H44"/>
  <c r="H46"/>
  <c r="H47"/>
  <c r="H48"/>
  <c r="H49"/>
  <c r="H50"/>
  <c r="H51"/>
  <c r="H52"/>
  <c r="H53"/>
  <c r="H54"/>
  <c r="H55"/>
  <c r="H56"/>
  <c r="H57"/>
  <c r="H58"/>
  <c r="H40"/>
  <c r="H35"/>
  <c r="H36"/>
  <c r="H37"/>
  <c r="H26"/>
  <c r="H27"/>
  <c r="H28"/>
  <c r="O20" s="1"/>
  <c r="H30"/>
  <c r="H31"/>
  <c r="F68" i="18"/>
  <c r="D35"/>
  <c r="D29"/>
  <c r="E58"/>
  <c r="G36"/>
  <c r="G35"/>
  <c r="F58"/>
  <c r="C58"/>
  <c r="B58"/>
  <c r="F38"/>
  <c r="C38"/>
  <c r="B38"/>
  <c r="F31"/>
  <c r="C31"/>
  <c r="B31"/>
  <c r="F24"/>
  <c r="E24"/>
  <c r="C24"/>
  <c r="E31" l="1"/>
  <c r="G31" s="1"/>
  <c r="O25" i="23"/>
  <c r="O22"/>
  <c r="O74"/>
  <c r="E38" i="18"/>
  <c r="G41"/>
  <c r="G38"/>
  <c r="G58"/>
  <c r="F11"/>
  <c r="I11"/>
  <c r="D38"/>
  <c r="D58"/>
  <c r="E68"/>
  <c r="G68" s="1"/>
  <c r="D74"/>
  <c r="D72"/>
  <c r="D70"/>
  <c r="D26"/>
  <c r="D28"/>
  <c r="D36"/>
  <c r="D56"/>
  <c r="D54"/>
  <c r="D52"/>
  <c r="D50"/>
  <c r="D48"/>
  <c r="D46"/>
  <c r="D43"/>
  <c r="D41"/>
  <c r="D67"/>
  <c r="D73"/>
  <c r="D71"/>
  <c r="D27"/>
  <c r="D57"/>
  <c r="D55"/>
  <c r="D53"/>
  <c r="D51"/>
  <c r="D49"/>
  <c r="D47"/>
  <c r="D45"/>
  <c r="D44"/>
  <c r="D42"/>
  <c r="D40"/>
  <c r="D66"/>
  <c r="D64"/>
  <c r="D62"/>
  <c r="D60"/>
  <c r="O39" i="23"/>
  <c r="O32"/>
  <c r="O59"/>
  <c r="F10" i="26"/>
  <c r="F78"/>
  <c r="F77"/>
  <c r="F17"/>
  <c r="F16"/>
  <c r="F83"/>
  <c r="F15"/>
  <c r="C68" i="18"/>
  <c r="D68" s="1"/>
  <c r="D31"/>
  <c r="B24"/>
  <c r="G24"/>
  <c r="E11" l="1"/>
  <c r="G11" s="1"/>
  <c r="C11"/>
  <c r="D24"/>
  <c r="B11"/>
  <c r="H11"/>
  <c r="D11" l="1"/>
</calcChain>
</file>

<file path=xl/sharedStrings.xml><?xml version="1.0" encoding="utf-8"?>
<sst xmlns="http://schemas.openxmlformats.org/spreadsheetml/2006/main" count="1066" uniqueCount="539">
  <si>
    <t>1.</t>
  </si>
  <si>
    <t>2.</t>
  </si>
  <si>
    <t>3.</t>
  </si>
  <si>
    <t>4.</t>
  </si>
  <si>
    <t>5.</t>
  </si>
  <si>
    <t>Федеральный бюджет</t>
  </si>
  <si>
    <t>Итого</t>
  </si>
  <si>
    <t>№ п/п</t>
  </si>
  <si>
    <t>Единица измерения</t>
  </si>
  <si>
    <t>1.1.</t>
  </si>
  <si>
    <t>1.2.</t>
  </si>
  <si>
    <t>1.3.</t>
  </si>
  <si>
    <t>2.1.</t>
  </si>
  <si>
    <t>2.2.</t>
  </si>
  <si>
    <t>2.3.</t>
  </si>
  <si>
    <t>…</t>
  </si>
  <si>
    <t>Наименование структурного элемента</t>
  </si>
  <si>
    <t>Итого по муниципальной программе</t>
  </si>
  <si>
    <t>Бюджет ЛО</t>
  </si>
  <si>
    <t>Бюджет ГМР</t>
  </si>
  <si>
    <t>Внебюджетные источники</t>
  </si>
  <si>
    <t>% выполнения от годового плана</t>
  </si>
  <si>
    <t>ПРОЕКТНАЯ ЧАСТЬ</t>
  </si>
  <si>
    <t>ПРОЦЕССНАЯ ЧАСТЬ</t>
  </si>
  <si>
    <t>ПОЯСНИТЕЛЬНАЯ ЗАПИСКА</t>
  </si>
  <si>
    <t>(наименование муниципальной программы)</t>
  </si>
  <si>
    <t xml:space="preserve">Наименование программы, подпрограммы, проекта, мероприятия </t>
  </si>
  <si>
    <t>(с указанием порядкового номера)</t>
  </si>
  <si>
    <t>20____год</t>
  </si>
  <si>
    <t>план</t>
  </si>
  <si>
    <t>факт</t>
  </si>
  <si>
    <t>% исполнения</t>
  </si>
  <si>
    <t>Итого по Комплексу 1 процессных мероприятий</t>
  </si>
  <si>
    <t>Итого по Комплексу 2 процессных мероприятий</t>
  </si>
  <si>
    <r>
      <t xml:space="preserve">                                                                                                                                </t>
    </r>
    <r>
      <rPr>
        <i/>
        <sz val="7"/>
        <color theme="1"/>
        <rFont val="Times New Roman"/>
        <family val="1"/>
        <charset val="204"/>
      </rPr>
      <t>Фамилия И.О.                                                                                                          дата                                                                           подпись</t>
    </r>
  </si>
  <si>
    <t xml:space="preserve">АНАЛИТИЧЕСКАЯ ЗАПИСКА </t>
  </si>
  <si>
    <t>В том числе по муниципальным программам (муниципальные программы отразить в порядке убывания  исполнения (%)):</t>
  </si>
  <si>
    <t>№</t>
  </si>
  <si>
    <t>Наименование муниципальной  программы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</si>
  <si>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</si>
  <si>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</si>
  <si>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</si>
  <si>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Оценка недвижимости, признание прав и регулирование отношений по муниципальной собственности</t>
  </si>
  <si>
    <t>количество проведенных мероприятий по оценке недвижимости</t>
  </si>
  <si>
    <t>ед</t>
  </si>
  <si>
    <t>кол-во подготовленных документов по межеванию для постановки на кадастровый учет зем.участков</t>
  </si>
  <si>
    <t>ед.</t>
  </si>
  <si>
    <t>кол-во подготовленных технических планов объектов и сооружений</t>
  </si>
  <si>
    <t xml:space="preserve"> - количество организованных сельскохозяйственных ярмарок (семинаров); </t>
  </si>
  <si>
    <t xml:space="preserve"> -количество граждан, обратившихся с заявлением на приобретение комбикормов</t>
  </si>
  <si>
    <t>1.4.</t>
  </si>
  <si>
    <t>1.5.</t>
  </si>
  <si>
    <t>шт</t>
  </si>
  <si>
    <t>обеспеченность нас.пунктов противопожарными емкостями и водоемами</t>
  </si>
  <si>
    <t>%</t>
  </si>
  <si>
    <t>Количество мероприятий в области профилактики экстремизма и терроризма</t>
  </si>
  <si>
    <t>Ед.</t>
  </si>
  <si>
    <t>устные беседы с дошкольниками и учащимися средней школы</t>
  </si>
  <si>
    <t>кол-во ДТП с участием детей</t>
  </si>
  <si>
    <t>мероприятия</t>
  </si>
  <si>
    <t>установка дорожных знаков</t>
  </si>
  <si>
    <t>Кв.м</t>
  </si>
  <si>
    <t>Оплата услуг ЖКХ</t>
  </si>
  <si>
    <t xml:space="preserve">мероприятия </t>
  </si>
  <si>
    <t>Приобретение и установка счетчиков учета воды и тепла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</si>
  <si>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Лен. обл.</t>
  </si>
  <si>
    <t>Оплата коммунальных услуг</t>
  </si>
  <si>
    <t>км</t>
  </si>
  <si>
    <t>протяжееность  сетей ул.освещения</t>
  </si>
  <si>
    <t>Шт</t>
  </si>
  <si>
    <t xml:space="preserve">Количество приобретенного посадочного материала для озеленения территории </t>
  </si>
  <si>
    <t>Уборка территорий кладбищ.</t>
  </si>
  <si>
    <t>кв.м.</t>
  </si>
  <si>
    <t>тыс.руб.</t>
  </si>
  <si>
    <t>Кол-во денежных средств на содержание работников по благоустройству</t>
  </si>
  <si>
    <t>Приобретениеэнергосберегающих ламп  для освещения улиц</t>
  </si>
  <si>
    <t>Ликвидация несанкционированных свалок</t>
  </si>
  <si>
    <t xml:space="preserve">Мероприятия в рамках областного закона ОЗ№3-ОЗ от 15.01.18г обустройство ул.освещения </t>
  </si>
  <si>
    <t xml:space="preserve">кол-во реализ.проектов </t>
  </si>
  <si>
    <t>Количество культурно-массовых, зрелищных мероприятий досуговой направленности разных форм</t>
  </si>
  <si>
    <t>Количество посетителей данных мероприятий</t>
  </si>
  <si>
    <t>Чел.</t>
  </si>
  <si>
    <t>Увеличение стоимости основных средств</t>
  </si>
  <si>
    <t>Тыс. руб.</t>
  </si>
  <si>
    <t>Количество посещений</t>
  </si>
  <si>
    <t>Обращаемость = Книговыдача/ Книжный фонд</t>
  </si>
  <si>
    <t>Раз</t>
  </si>
  <si>
    <t>1,2=15740/12637</t>
  </si>
  <si>
    <t>Книжный фонд</t>
  </si>
  <si>
    <t>Кол-во экземп</t>
  </si>
  <si>
    <t xml:space="preserve">Количество культурно-массовых мероприятий к праздничным и памятным датам </t>
  </si>
  <si>
    <t>кол-во награжденных граждан за выдающиеся способности</t>
  </si>
  <si>
    <t>чел.</t>
  </si>
  <si>
    <t xml:space="preserve">ед. </t>
  </si>
  <si>
    <t>Количество участников данных мероприятий</t>
  </si>
  <si>
    <t>Количество занятых трудом несовершеннолетних граждан</t>
  </si>
  <si>
    <t>Количество благоустроенных территорий</t>
  </si>
  <si>
    <t xml:space="preserve">Обработка заросших площадей  борщевиком Сосновского </t>
  </si>
  <si>
    <t>Га</t>
  </si>
  <si>
    <t xml:space="preserve">Оценка эффективности мероприятий по хим.обработке территорий </t>
  </si>
  <si>
    <t>2.4.</t>
  </si>
  <si>
    <t>2.5.1.</t>
  </si>
  <si>
    <t>2.5.2.</t>
  </si>
  <si>
    <t>2.5.</t>
  </si>
  <si>
    <t>4.5.</t>
  </si>
  <si>
    <t>Кол-во работников культуры, получающие выплаты стимулирующего характера</t>
  </si>
  <si>
    <t>Кол-во работников библиотек, получающие выплаты стимулирующего характера</t>
  </si>
  <si>
    <t>4.6.</t>
  </si>
  <si>
    <t>4.7.</t>
  </si>
  <si>
    <t>5.2.</t>
  </si>
  <si>
    <t>5.4.</t>
  </si>
  <si>
    <t>5.5.</t>
  </si>
  <si>
    <t>5.6.</t>
  </si>
  <si>
    <t>"Социально-экономическое развитие МО Войсковицкое сельское поселение Гатчинского муниципального района Ленинградской области"</t>
  </si>
  <si>
    <r>
      <t xml:space="preserve">Количество спортивно-массовых мероприятий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</si>
  <si>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r>
      <t xml:space="preserve">Количество действующих спортивных клубов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</si>
  <si>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r>
      <t xml:space="preserve">Количество мероприятий для молодежи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</si>
  <si>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t>Владение, пользование и распоряжение имуществом, находящимся в муниципальной собственности поселения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</si>
  <si>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</si>
  <si>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</si>
  <si>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</si>
  <si>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</si>
  <si>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</si>
  <si>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 xml:space="preserve">Проведение мероприятий по гражданской обороне;         </t>
  </si>
  <si>
    <t xml:space="preserve">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</si>
  <si>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Профилактика терроризма и экстремизма 
</t>
  </si>
  <si>
    <t xml:space="preserve"> Мероприятия по формированию законопослушного поведения участников дорожного движения         </t>
  </si>
  <si>
    <t xml:space="preserve">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</si>
  <si>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 xml:space="preserve">Строительство и содержание автомобильных дорог и инженерных сооружений на них в границахз МО                       </t>
  </si>
  <si>
    <t>Обеспечение безопасности дорожного движения;</t>
  </si>
  <si>
    <t xml:space="preserve">Мероприятия в области жилищного хозяйства   </t>
  </si>
  <si>
    <t>Мероприятия  по энергосбережению и повышению энергоэффективности</t>
  </si>
  <si>
    <t xml:space="preserve">Мероприятия в области коммунального хозяйств  </t>
  </si>
  <si>
    <t xml:space="preserve">Мероприятия по организации и содержанию мест захоронений            </t>
  </si>
  <si>
    <t> 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</si>
  <si>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</t>
  </si>
  <si>
    <t xml:space="preserve">Субсидии бюджетным учреждениям на иные цели     </t>
  </si>
  <si>
    <t xml:space="preserve"> Обеспечение деятельности библиотек</t>
  </si>
  <si>
    <t xml:space="preserve">Строительство и реконструкция спортивных сооружений </t>
  </si>
  <si>
    <t xml:space="preserve"> Мероприятия по обеспечению первичных мер пожарной безопасности;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</si>
  <si>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</si>
  <si>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</si>
  <si>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</si>
  <si>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</si>
  <si>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</si>
  <si>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</si>
  <si>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</si>
  <si>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</si>
  <si>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</si>
  <si>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</si>
  <si>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</si>
  <si>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</si>
  <si>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</si>
  <si>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</si>
  <si>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</si>
  <si>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</si>
  <si>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</si>
  <si>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</si>
  <si>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4.8.</t>
  </si>
  <si>
    <t>5.1.</t>
  </si>
  <si>
    <t>5.3.</t>
  </si>
  <si>
    <t>Местный бюджет</t>
  </si>
  <si>
    <t>Мероприятия по озеленению территории поселения</t>
  </si>
  <si>
    <t>3.15.</t>
  </si>
  <si>
    <t>Количественные и /или качественные целевые показатели, характеризующие достижение целей и решение задач</t>
  </si>
  <si>
    <t xml:space="preserve">Базовое значение индикатора  </t>
  </si>
  <si>
    <t>(на начало реализации муниципальной программы)</t>
  </si>
  <si>
    <t>20___ год</t>
  </si>
  <si>
    <t>Плановое значение индикатора,</t>
  </si>
  <si>
    <t>Ипn</t>
  </si>
  <si>
    <t>Фактическое значение индикатора,</t>
  </si>
  <si>
    <t>Ифn</t>
  </si>
  <si>
    <t>Уровень достижения индикатора</t>
  </si>
  <si>
    <t>(название муниципальной программы)</t>
  </si>
  <si>
    <t xml:space="preserve">       </t>
  </si>
  <si>
    <t>Показатели:</t>
  </si>
  <si>
    <t xml:space="preserve"> В случае если,  принято решение об изменении планового значения показателя муниципальной программы (подпрограммы), то в аналитической записке необходимо отразить причину изменения планового значения (например: сокращение финансирования по мероприятию, которое выполняется с целью достижения данного показателя (данных показателей)).</t>
  </si>
  <si>
    <t>Приложение 8</t>
  </si>
  <si>
    <t>к итоговому комплексному отчету о выполнении Плана реализации "Социально-экономическое развитие МО Войсковицкое сельское поселение Гатчинского муниципального района Ленинградской области"</t>
  </si>
  <si>
    <t xml:space="preserve">Источники финансирования согласно годовому плану </t>
  </si>
  <si>
    <t>местный бюджет</t>
  </si>
  <si>
    <t xml:space="preserve">Содержание и уборка автомобильных дорог                     </t>
  </si>
  <si>
    <t>Поддержка развития инфраструктуры муниципального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</si>
  <si>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</si>
  <si>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</si>
  <si>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</si>
  <si>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Организация уличного освещения     </t>
  </si>
  <si>
    <t xml:space="preserve">Мероприятия в области благоустройства   </t>
  </si>
  <si>
    <t xml:space="preserve">Сбор и удаление твердых коммунальных отходов (ТКО) с несанкционированных свалок 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</si>
  <si>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</si>
  <si>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Поддержка развития общественной инфраструктуры муниципального значения</t>
  </si>
  <si>
    <t xml:space="preserve">Обеспечение деятельности подведомственных учреждений физкультуры и спорта </t>
  </si>
  <si>
    <t xml:space="preserve">Мероприятия по обустройству детских, игровых и спортивных площадок </t>
  </si>
  <si>
    <t xml:space="preserve">Организация и проведение культурно-массовых молодежных мероприятий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</si>
  <si>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</si>
  <si>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Реализация мерприятий по Капитальному ремонту объектов государственной (муниципальной) собственности
</t>
  </si>
  <si>
    <t xml:space="preserve">Мероприятия по обустройству детских, игровых  площадок 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</si>
  <si>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</si>
  <si>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</si>
  <si>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3.16.</t>
  </si>
  <si>
    <t>3.17.</t>
  </si>
  <si>
    <t>3.18.</t>
  </si>
  <si>
    <t>500/0</t>
  </si>
  <si>
    <t>0/1</t>
  </si>
  <si>
    <t>количество приобретенных обучающих и информационнах материалов/стендов  для СМП</t>
  </si>
  <si>
    <t>3.1</t>
  </si>
  <si>
    <t>3.3</t>
  </si>
  <si>
    <t xml:space="preserve"> ремонт автомобильных дорог общего пользования местного значения</t>
  </si>
  <si>
    <t>Поддержка развития общественой инфраструктуры муниципального значения</t>
  </si>
  <si>
    <t>3.4</t>
  </si>
  <si>
    <t>3.5</t>
  </si>
  <si>
    <t>3.6</t>
  </si>
  <si>
    <t>Мероприятия  в целях реализации областного закона от 15 января 2018 года № 3-оз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</si>
  <si>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</si>
  <si>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</si>
  <si>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</si>
  <si>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</si>
  <si>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</si>
  <si>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</si>
  <si>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</si>
  <si>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</si>
  <si>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</si>
  <si>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</si>
  <si>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</si>
  <si>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</si>
  <si>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 xml:space="preserve">Куб м </t>
  </si>
  <si>
    <t>Мероприятия в целях реализации областного закона от 28 декабря 2018 года № 147-оз</t>
  </si>
  <si>
    <t>кол-во реализванных мероприятий</t>
  </si>
  <si>
    <t>Количество клубных формирований</t>
  </si>
  <si>
    <t xml:space="preserve">Количество построенных и прошедших реконструкцию спортивных сооружений </t>
  </si>
  <si>
    <t>Количество обустроенных спортивных площадок</t>
  </si>
  <si>
    <t>комплекс мероприятий</t>
  </si>
  <si>
    <t>шт/ед</t>
  </si>
  <si>
    <t>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</si>
  <si>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</si>
  <si>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1.1. Оценка недвижимости, признание прав и регулирование отношений по муниципальной собственности</t>
  </si>
  <si>
    <t>1.2.Владение, пользование и распоряжение имуществом, находящимся в муниципальной собственности поселения</t>
  </si>
  <si>
    <t>1.3.Мероприятия в области строительства, архитектуры и градостроительства</t>
  </si>
  <si>
    <t>1.4. Мероприятия по развитию и поддержке предпринимательства;</t>
  </si>
  <si>
    <t xml:space="preserve">1.5. Содействие созданию условий для развития сельского хозяйства   </t>
  </si>
  <si>
    <t>1. Комплекс процессных мероприятий "Стимулирование экономической активности на территории МО Войсковицкое сельское поселение"</t>
  </si>
  <si>
    <t xml:space="preserve">2. Комплекс процессных мероприятий "Обеспечение безопасности на территории  МО Войсковицкое сельское поселение "    </t>
  </si>
  <si>
    <t xml:space="preserve">2.1. Проведение мероприятий по гражданской обороне;   </t>
  </si>
  <si>
    <t xml:space="preserve">2.2. 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</si>
  <si>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2.3.  Мероприятия по обеспечению первичных мер пожарной безопасности; </t>
  </si>
  <si>
    <t xml:space="preserve">2.4. Профилактика терроризма и экстремизма </t>
  </si>
  <si>
    <t xml:space="preserve">2.5. Мероприятия по формированию законопослушного поведения участников дорожного движения         </t>
  </si>
  <si>
    <t xml:space="preserve">3. 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</t>
  </si>
  <si>
    <t xml:space="preserve">3.1. Строительство и содержание автомобильных дорог и инженерных сооружений на них в границахз МО                       </t>
  </si>
  <si>
    <t>3.2. Обеспечение безопасности дорожного движения;</t>
  </si>
  <si>
    <t>3.3. Ремонт автомобильных дорог общего пользования местного значения</t>
  </si>
  <si>
    <t>3.5.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</si>
  <si>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3.13. Мероприятия по организации и содержанию мест захоронений            </t>
  </si>
  <si>
    <t xml:space="preserve">3.14. Мероприятия в области благоустройства   </t>
  </si>
  <si>
    <t xml:space="preserve">3.16. Сбор и удаление твердых коммунальных отходов (ТКО) с несанкционированных свалок </t>
  </si>
  <si>
    <t>3.17.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</si>
  <si>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3.18.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</si>
  <si>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3.19. Поддержка развития общественной инфраструктуры муниципального значения</t>
  </si>
  <si>
    <t>4. 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</si>
  <si>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4.1. Обеспечение деятельности подведомственных учреждений культуры</t>
  </si>
  <si>
    <t>4.2. Субсидии бюджетным учреждениям на иные цели</t>
  </si>
  <si>
    <t>4.3.  Обеспечение деятельности библиотек</t>
  </si>
  <si>
    <t xml:space="preserve">4.4. Субсидии бюджетным учреждениям на иные цели     </t>
  </si>
  <si>
    <t>4.5. Проведение культурно-массовых мероприятий к праздничным и памятным датам</t>
  </si>
  <si>
    <t xml:space="preserve">4.6. Субсидии бюджетным учреждениям на иные цели </t>
  </si>
  <si>
    <t>4.7.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</si>
  <si>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4.8.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</si>
  <si>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 xml:space="preserve">5.1. Обеспечение деятельности подведомственных учреждений физкультуры и спорта </t>
  </si>
  <si>
    <t xml:space="preserve">5.2. Организация и проведение мероприятий в области физической культуры и спорта                              </t>
  </si>
  <si>
    <t xml:space="preserve">5.3. Организация и проведение культурно-массовых молодежных мероприятий </t>
  </si>
  <si>
    <t xml:space="preserve">5.4. Реализация комплекса мер по профилактике девиантного поведения молодежи и трудовой адаптации несовершеннолетних </t>
  </si>
  <si>
    <t xml:space="preserve">5.5. Строительство и реконструкция спортивных сооружений </t>
  </si>
  <si>
    <t xml:space="preserve">5.6. Мероприятия по обустройству детских, игровых и спортивных площадок </t>
  </si>
  <si>
    <t>Приобретение услуг по нанесению разметки парковочных мест, приобретение дорожных знаков</t>
  </si>
  <si>
    <t>разметка парковочных мест</t>
  </si>
  <si>
    <t>мероприятие</t>
  </si>
  <si>
    <t>3.4. Поддержка развития инфраструктуры муниципального значения</t>
  </si>
  <si>
    <t>Оплата жилищных услуг за свободное жилье</t>
  </si>
  <si>
    <t xml:space="preserve">Оплата за отопление свободного жилого фонда </t>
  </si>
  <si>
    <t>Ремонт сетей уличного освещения, оплата за потребленную электроэнегрию (ул.освещение)</t>
  </si>
  <si>
    <t>Вывоз мусора. Аккарицидная обработка территории кладбищ</t>
  </si>
  <si>
    <t>Приобретение саженцев деревьев, кустарников, цветов. Приобретене услуг по высадке саженцев, обрезке деревьев и кустарников.</t>
  </si>
  <si>
    <t>Оплата договоров ГПХ (санитарная очистка территории поселения).Окашивание территории поселения. Точечная обработка борщевика Сосновского. Приобретене ГСМ. Содержание спец.техники, содержание бензокос. Приобретенеи и ремонт детского игрового оборудования. Спил деревьев. Приобретение строительных  и хозяйственных материалов. Приобретение песко-соляной смеси.</t>
  </si>
  <si>
    <t>Мероприятия по энергоснабжению и повышению энергетической эффективности муниципальных объектов</t>
  </si>
  <si>
    <t>3.15. Мероприятия по энергоснабжению и повышению энергетической эффективности  муниципальных объектов</t>
  </si>
  <si>
    <t>Оплата по договорам ГПХ (уборка мест ТКО). Переустройство площадки ТКО</t>
  </si>
  <si>
    <t>Приобретение цветов и подарков к памятным и юбилейным датам. Субсидии бюджетному учреждению МБУК ВЦКС в рамках муниципального задания</t>
  </si>
  <si>
    <t>Субсидии на обеспечение стимулирующих выплат работникам мун.учреждений культуры (ДК)</t>
  </si>
  <si>
    <t>Субсидии на обеспечение стимулирующих выплат работникам мун.учреждений культуры (Библиотека)</t>
  </si>
  <si>
    <t>Субсидии бюджетному учреждению МБУК ВЦКС в рамках муниципального задания (спорт)</t>
  </si>
  <si>
    <t>Оплата транспортных услуг по перевозке молодежных команд для участия в различных мероприятиях</t>
  </si>
  <si>
    <t>Трудоустройство несовешеннолетних граждан в летний период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</si>
  <si>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</si>
  <si>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Семенова Т.А.________________________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</t>
    </r>
    <r>
      <rPr>
        <b/>
        <u/>
        <sz val="12"/>
        <color theme="1"/>
        <rFont val="Times New Roman"/>
        <family val="1"/>
        <charset val="204"/>
      </rPr>
      <t xml:space="preserve">10.02.2022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</si>
  <si>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Субсидии бюджетному учреждению МБУК ВЦКС в рамках муниципального задания (культура)</t>
  </si>
  <si>
    <t>Субсидии бюджетному учреждению МБУК ВЦКС  в рамках муниципального задания (библиотека)</t>
  </si>
  <si>
    <t>Годы реализации муниципальной программы  2021  - 2023   г.г.</t>
  </si>
  <si>
    <t xml:space="preserve">2021 год </t>
  </si>
  <si>
    <t>Итоговый отчет о выполнении Плана реализации муниципальной программы  "Социально-экономическое развитие МО Войсковицкое сельское поселение Гатчинского муниципального района Ленинградской области"</t>
  </si>
  <si>
    <t xml:space="preserve">"Обеспечение безопасности на территории  МО Войсковицкое сельское поселение "  </t>
  </si>
  <si>
    <t>"Стимулирование экономической активности на территории МО Войсковицкое сельское поселение"</t>
  </si>
  <si>
    <t xml:space="preserve">"Жилищно-коммунальное хозяйство, содержание автомобильных дорог и благоустройство территории МО Войсковицкое сельское поселение"    </t>
  </si>
  <si>
    <t>Итого по Комплексу 3 процессных мероприятий</t>
  </si>
  <si>
    <t>Итого по Комплексу 4 процессных мероприятий</t>
  </si>
  <si>
    <t>"Развитие культуры, организация праздничных мероприятий  на территории МО Войсковицкое  сельское поселение"</t>
  </si>
  <si>
    <t>Итого по Комплексу 5 процессных мероприятий</t>
  </si>
  <si>
    <t xml:space="preserve">2022 год </t>
  </si>
  <si>
    <t>2023_год</t>
  </si>
  <si>
    <t xml:space="preserve"> - средства Федерального бюджета - 0 тыс. рублей;</t>
  </si>
  <si>
    <r>
      <t xml:space="preserve">                                      </t>
    </r>
    <r>
      <rPr>
        <i/>
        <sz val="7"/>
        <color theme="1"/>
        <rFont val="Times New Roman"/>
        <family val="1"/>
        <charset val="204"/>
      </rPr>
      <t>Фамилия И.О.                                                    дата                                                                подпись</t>
    </r>
  </si>
  <si>
    <t>Оценка эффективности реализации муниципальной программы</t>
  </si>
  <si>
    <t xml:space="preserve"> "Социально-экономическое развитие МО Войсковицкое сельское поселение Гатчинского муниципального района Ленинградской области"</t>
  </si>
  <si>
    <t>2021 год</t>
  </si>
  <si>
    <t>Мероприятия,  направленные на достижение цели</t>
  </si>
  <si>
    <t xml:space="preserve">Проведение мероприятий по гражданской обороне  </t>
  </si>
  <si>
    <t xml:space="preserve"> 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</si>
  <si>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Мероприятия по обеспечению первичных мер пожарной безопасности; </t>
  </si>
  <si>
    <t xml:space="preserve">Профилактика терроризма и экстремизма </t>
  </si>
  <si>
    <t xml:space="preserve">Мероприятия по формированию законопослушного поведения участников дорожного движения         </t>
  </si>
  <si>
    <t xml:space="preserve"> Мероприятия в области жилищного хозяйства   </t>
  </si>
  <si>
    <t xml:space="preserve">Организация уличного освещения  </t>
  </si>
  <si>
    <t xml:space="preserve"> Мероприятия по озеленению территории поселения</t>
  </si>
  <si>
    <t xml:space="preserve"> Мероприятия по организации и содержанию мест захоронений            </t>
  </si>
  <si>
    <t>Мероприятия по энергоснабжению и повышению энергетической эффективности  муниципальных объектов</t>
  </si>
  <si>
    <t xml:space="preserve"> Поддержка развития общественной инфраструктуры муниципального значения</t>
  </si>
  <si>
    <t>4.2</t>
  </si>
  <si>
    <t>4.4</t>
  </si>
  <si>
    <t>4.6</t>
  </si>
  <si>
    <t>4.7</t>
  </si>
  <si>
    <t>4.8</t>
  </si>
  <si>
    <t>Субсидии бюджетным учреждениям на иные цели</t>
  </si>
  <si>
    <t>Обеспечение деятельности библиотек</t>
  </si>
  <si>
    <t xml:space="preserve">Субсидии бюджетным учреждениям на иные цели </t>
  </si>
  <si>
    <t>5.1</t>
  </si>
  <si>
    <t>5.2</t>
  </si>
  <si>
    <t>5.4</t>
  </si>
  <si>
    <t>5.5</t>
  </si>
  <si>
    <t>5.6</t>
  </si>
  <si>
    <t xml:space="preserve"> Организация и проведение мероприятий в области физической культуры и спорта                              </t>
  </si>
  <si>
    <t>Эn =Ифn/ Ипn*100</t>
  </si>
  <si>
    <t>Проведение профилактических бесед с населением  по противодействию  терр-му и экстрим-му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</si>
  <si>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</t>
  </si>
  <si>
    <t>раз</t>
  </si>
  <si>
    <t xml:space="preserve">Аналитическая записка к оценке эффективности  муниципальной программы </t>
  </si>
  <si>
    <t>В случае если, принято решение об исключении одного или нескольких показателей из муниципальной программы (подпрограммы), то исключенный показатель (показатели) необходимо всегда отражать в аналитической записке и в Приложениях № 8 указав сроки действия данного показателя (данных показателей) и причину исключения из муниципальной программы (подпрограммы).</t>
  </si>
  <si>
    <t xml:space="preserve">1. По комплексу процессных мероприятий "Стимулирование экономической активности на территории МО Войсковицкое сельское поселение" показатели: </t>
  </si>
  <si>
    <t xml:space="preserve">2. По комплексу процессных мероприятий "Обеспечение безопасности на территории  МО Войсковицкое сельское поселение "  показатели: </t>
  </si>
  <si>
    <r>
      <t xml:space="preserve">  -  Количество проведенных мероприятий по оценке недвижимости - </t>
    </r>
    <r>
      <rPr>
        <b/>
        <sz val="12"/>
        <color theme="1"/>
        <rFont val="Times New Roman"/>
        <family val="1"/>
        <charset val="204"/>
      </rPr>
      <t xml:space="preserve">исполнен на 100% </t>
    </r>
  </si>
  <si>
    <r>
      <t xml:space="preserve">  -  Кол-во подготовленных документов по межеванию для постановки на кадастровый учет зем.участков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</si>
  <si>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приобретенных обучающих и информационнах материалов/стендов  для СМП </t>
    </r>
    <r>
      <rPr>
        <b/>
        <sz val="12"/>
        <color theme="1"/>
        <rFont val="Times New Roman"/>
        <family val="1"/>
        <charset val="204"/>
      </rPr>
      <t>- исполнен на 100%</t>
    </r>
  </si>
  <si>
    <r>
      <t xml:space="preserve">  -  Количество организованных сельскохозяйственных ярмарок (семинаров) </t>
    </r>
    <r>
      <rPr>
        <b/>
        <sz val="12"/>
        <color theme="1"/>
        <rFont val="Times New Roman"/>
        <family val="1"/>
        <charset val="204"/>
      </rPr>
      <t>- исполнен на 100%</t>
    </r>
  </si>
  <si>
    <r>
      <t xml:space="preserve">  -  Проведение профилактических бесед с населением  по противодействию  терр-му и экстрим-му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</si>
  <si>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  -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</si>
  <si>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Обеспеченность нас.пунктов противопожарными емкостями и водоемами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</si>
  <si>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Количество мероприятий в области профилактики экстремизма и терроризма  -  </t>
    </r>
    <r>
      <rPr>
        <b/>
        <sz val="12"/>
        <color theme="1"/>
        <rFont val="Times New Roman"/>
        <family val="1"/>
        <charset val="204"/>
      </rPr>
      <t>исполнен на 100%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</si>
  <si>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2 = 100% -  комплекс процессных мероприятий реализуется эффективно.</t>
  </si>
  <si>
    <t xml:space="preserve">3. По комплексу процессных мероприятий  "Жилищно-коммунальное хозяйство, содержание автомобильных дорог и благоустройство территории МО Войсковицкое сельское поселение"   показатели: </t>
  </si>
  <si>
    <r>
      <t xml:space="preserve">  -  Устные беседы с дошкольниками и учащимися средней школы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</si>
  <si>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Кол-во ДТП с участием детей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</si>
  <si>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Разметка парковочных мест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</si>
  <si>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Поддержка развития общественой инфраструктуры муниципального значения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</si>
  <si>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Мероприятия  в целях реализации областного закона от 15 января 2018 года № 3-оз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</si>
  <si>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Оплата услуг ЖКХ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</si>
  <si>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Взнос  за капитальный ремонт  общего имущества в МКД,  включенных  в региональную адресную программу капитального ремонта многоквартирных домов Лен. обл.  -</t>
    </r>
    <r>
      <rPr>
        <b/>
        <sz val="12"/>
        <color theme="1"/>
        <rFont val="Times New Roman"/>
        <family val="1"/>
        <charset val="204"/>
      </rPr>
      <t xml:space="preserve">  исполнен на 10</t>
    </r>
    <r>
      <rPr>
        <sz val="12"/>
        <color theme="1"/>
        <rFont val="Times New Roman"/>
        <family val="1"/>
        <charset val="204"/>
      </rPr>
      <t>0%</t>
    </r>
  </si>
  <si>
    <r>
      <t xml:space="preserve">  -  Оплата коммунальных услуг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</si>
  <si>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Протяженность  сетей ул.освещения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</si>
  <si>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Уборка территорий кладбищ 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</si>
  <si>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Ликвидация несанкционированных свалок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</si>
  <si>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Мероприятия в целях реализации областного закона от 28 декабря 2018 года № 147-оз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</si>
  <si>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Мероприятия в рамках областного закона ОЗ№3-ОЗ от 15.01.18г обустройство ул.освещения 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</si>
  <si>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Содержание и уборка автомобильных дорог  - </t>
    </r>
    <r>
      <rPr>
        <b/>
        <sz val="12"/>
        <color theme="1"/>
        <rFont val="Times New Roman"/>
        <family val="1"/>
        <charset val="204"/>
      </rPr>
      <t>исполнен на 100%</t>
    </r>
    <r>
      <rPr>
        <sz val="12"/>
        <color theme="1"/>
        <rFont val="Times New Roman"/>
        <family val="1"/>
        <charset val="204"/>
      </rPr>
      <t xml:space="preserve">                   </t>
    </r>
  </si>
  <si>
    <t>4. По комплексу процессных мероприятий"Развитие культуры, организация праздничных мероприятий  на территории МО Войсковицкое  сельское поселение"показатели:</t>
  </si>
  <si>
    <r>
      <t xml:space="preserve">  -  Количество культурно-массовых, зрелищных мероприятий досуговой направленности разных форм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</si>
  <si>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клубных формирований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</si>
  <si>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Обращаемость = Книговыдача/ Книжный фонд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</si>
  <si>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Книжный фонд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</si>
  <si>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культурно-массовых мероприятий к праздничным и памятным датам  -  </t>
    </r>
    <r>
      <rPr>
        <b/>
        <sz val="12"/>
        <color theme="1"/>
        <rFont val="Times New Roman"/>
        <family val="1"/>
        <charset val="204"/>
      </rPr>
      <t>исполнен на 100%</t>
    </r>
  </si>
  <si>
    <t xml:space="preserve">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</si>
  <si>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5. 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</si>
  <si>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 xml:space="preserve"> "Развитие физической культуры, спорта и молодежной политики   на территории МО Войсковицкое  сельское поселение"</t>
  </si>
  <si>
    <t xml:space="preserve">Коплекс процессных мероприятий  "Развитие физической культуры, спорта и молодежной политики   на территории МО Войсковицкое  сельское поселение"      </t>
  </si>
  <si>
    <t xml:space="preserve">Коплекс процессных мероприятий "Развитие культуры, организация праздничных мероприятий  на территории МО Войсковицкое  сельское поселение"  </t>
  </si>
  <si>
    <t>5. По комплексу процессных мероприятий "Развитие культуры, организация праздничных мероприятий  на территории МО Войсковицкое  сельское поселение" показатели:</t>
  </si>
  <si>
    <r>
      <t xml:space="preserve">  -  Количество работников культуры, получающие выплаты стимулирующего характера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</si>
  <si>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работников библиотек, получающие выплаты стимулирующего характера 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</si>
  <si>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спортивно-массовых мероприятий в рамках мун.задания  - 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</si>
  <si>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действующих спортивных клубов в рамках мун.задания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</si>
  <si>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спортивных мероприятий в рамках мун.задания  - 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</si>
  <si>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занятых трудом несовершеннолетних граждан  -   </t>
    </r>
    <r>
      <rPr>
        <b/>
        <sz val="12"/>
        <color theme="1"/>
        <rFont val="Times New Roman"/>
        <family val="1"/>
        <charset val="204"/>
      </rPr>
      <t>исполнен на 100%</t>
    </r>
  </si>
  <si>
    <t>Оплата транспортных услуг по перевозке участников с/х ярмарки</t>
  </si>
  <si>
    <t>Запланированный объем финансирования на 2022г</t>
  </si>
  <si>
    <t>Профинансировано за 2022г</t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</si>
  <si>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</si>
  <si>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</si>
  <si>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Реализация мероприятий по оценке эффективности произведнных мероприятий по уничтожению борщевика Сосновского      </t>
  </si>
  <si>
    <t>Мероприятия по капремонту МБУК "Войсковицкий ЦКС" в части фассада, в том числе благоустройство прилегающей территории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</si>
  <si>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</si>
  <si>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</si>
  <si>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>Содержание и уборка автомобильных дорог</t>
  </si>
  <si>
    <t xml:space="preserve">Проведение мероприятий по обеспечению безопасности дорожного движения 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</si>
  <si>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</si>
  <si>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</si>
  <si>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Мероприятия в области коммунального хозяйства </t>
  </si>
  <si>
    <t>Проведение мероприятий в области спорта и физической культуры</t>
  </si>
  <si>
    <r>
      <t>I.</t>
    </r>
    <r>
      <rPr>
        <b/>
        <sz val="9"/>
        <color indexed="8"/>
        <rFont val="Times New Roman"/>
        <family val="1"/>
        <charset val="204"/>
      </rPr>
      <t>                     ПРОЕКТНАЯ ЧАСТЬ</t>
    </r>
  </si>
  <si>
    <r>
      <t>Реализация мероприятий по повышению уровня благоустройства территории МО Войсковицкое сельское поселение</t>
    </r>
    <r>
      <rPr>
        <sz val="9"/>
        <color indexed="8"/>
        <rFont val="Times New Roman"/>
        <family val="1"/>
        <charset val="204"/>
      </rPr>
      <t xml:space="preserve"> (ремонт Танковой аллеи в п.Новый Учхоз.)</t>
    </r>
  </si>
  <si>
    <r>
      <t>II.</t>
    </r>
    <r>
      <rPr>
        <b/>
        <sz val="9"/>
        <color indexed="8"/>
        <rFont val="Times New Roman"/>
        <family val="1"/>
        <charset val="204"/>
      </rPr>
      <t>                   ПРОЦЕССНАЯ ЧАСТЬ</t>
    </r>
  </si>
  <si>
    <t>Внебюд. источники</t>
  </si>
  <si>
    <t>1. Мероприятия направленные на достижение цели федерального проекта «Благоустройство сельских территорий»</t>
  </si>
  <si>
    <t xml:space="preserve">Капремонт МБУК "Войсковицкий ЦКС" в части фассада, в том чсиле благоустройство прилегающей территории, </t>
  </si>
  <si>
    <t>Обустройство детской спортивно- игровой пплощадки на  пл. Манина в п.Войсковицы, д1-6</t>
  </si>
  <si>
    <t xml:space="preserve">Доля охвата населения  благоустроенными  дворовыми территориями </t>
  </si>
  <si>
    <t>70/0</t>
  </si>
  <si>
    <t>за  2022   год</t>
  </si>
  <si>
    <t>Объем фактического финансирования муниципальой программы по итогам 2 года  составил 54341,26 тыс. рублей, из них:</t>
  </si>
  <si>
    <t xml:space="preserve"> - средства бюджета Гатчинского муниципального района - 3151,32 тыс. рублей;</t>
  </si>
  <si>
    <t xml:space="preserve"> - средства бюджета Ленинградской области - 16098,09 тыс. рублей;</t>
  </si>
  <si>
    <t xml:space="preserve"> - внебюджетные источники - 20 тыс. рублей.</t>
  </si>
  <si>
    <r>
      <t xml:space="preserve">Ответственный исполнитель:  </t>
    </r>
    <r>
      <rPr>
        <b/>
        <u/>
        <sz val="9"/>
        <color theme="1"/>
        <rFont val="Times New Roman"/>
        <family val="1"/>
        <charset val="204"/>
      </rPr>
      <t xml:space="preserve">Семенова Т.А. </t>
    </r>
    <r>
      <rPr>
        <b/>
        <sz val="9"/>
        <color theme="1"/>
        <rFont val="Times New Roman"/>
        <family val="1"/>
        <charset val="204"/>
      </rPr>
      <t xml:space="preserve">                   </t>
    </r>
    <r>
      <rPr>
        <b/>
        <u/>
        <sz val="9"/>
        <color theme="1"/>
        <rFont val="Times New Roman"/>
        <family val="1"/>
        <charset val="204"/>
      </rPr>
      <t xml:space="preserve"> 10.02.2023</t>
    </r>
    <r>
      <rPr>
        <b/>
        <sz val="9"/>
        <color theme="1"/>
        <rFont val="Times New Roman"/>
        <family val="1"/>
        <charset val="204"/>
      </rPr>
      <t xml:space="preserve">                 ___________________ </t>
    </r>
    <r>
      <rPr>
        <sz val="9"/>
        <color theme="1"/>
        <rFont val="Times New Roman"/>
        <family val="1"/>
        <charset val="204"/>
      </rPr>
      <t>.</t>
    </r>
  </si>
  <si>
    <t>1.1. 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</si>
  <si>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1.2.Реализация мероприятий по оценке эффективности произведнных мероприятий по уничтожению борщевика Сосновского  </t>
  </si>
  <si>
    <t>1.3. Мероприятия по капремонту МБУК "Войсковицкий ЦКС" в части фассада, в том числе благоустройство прилегающей территории</t>
  </si>
  <si>
    <t xml:space="preserve">1.4. Мероприятия по обустройству детских, игровых  площадок </t>
  </si>
  <si>
    <t xml:space="preserve">1.5. Реализация мерприятий по Капитальному ремонту объектов государственной (муниципальной) собственности
</t>
  </si>
  <si>
    <t>2.1.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</si>
  <si>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1. ИТОГО по Мероприятиям направленным на достижение цели федерального проекта «Благоустройство сельских территорий»</t>
  </si>
  <si>
    <t>2. ИТОГО по Мероприятиям направленным на достижение цели федерального проекта «Дорожная сеть»</t>
  </si>
  <si>
    <t>3. ИТОГО по  Мероприятиям направленным на достижение цели федерального проекта  «Формирование комфортной городской среды»</t>
  </si>
  <si>
    <t>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</si>
  <si>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>3.1. 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</si>
  <si>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>ИТОГО по Муниципальной программе  "Социально-экономическое развитие МО Войсковицкое сельское поселение Гатчинского муниципального района Ленинградской области"</t>
  </si>
  <si>
    <t xml:space="preserve">                                             Семенова Т.А.                                                                  10.02.2023</t>
  </si>
  <si>
    <t xml:space="preserve">3.6. Мероприятия в области жилищного хозяйства   </t>
  </si>
  <si>
    <t>3.7. Мероприятия  по энергосбережению и повышению энергоэффективности</t>
  </si>
  <si>
    <t xml:space="preserve">3.8. 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</si>
  <si>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3.9. Мероприятия в области коммунального хозяйств  </t>
  </si>
  <si>
    <t xml:space="preserve">3.10. Организация уличного освещения  </t>
  </si>
  <si>
    <t>3.11. Мероприятия по озеленению территории поселения</t>
  </si>
  <si>
    <t xml:space="preserve">3.12. Мероприятия по организации и содержанию мест захоронений            </t>
  </si>
  <si>
    <t xml:space="preserve">3.13. Мероприятия в области благоустройства   </t>
  </si>
  <si>
    <t>3.14. Мероприятия по энергоснабжению и повышению энергетической эффективности  муниципальных объектов</t>
  </si>
  <si>
    <t xml:space="preserve">3.15. Сбор и удаление твердых коммунальных отходов (ТКО) с несанкционированных свалок </t>
  </si>
  <si>
    <t>3.16.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</si>
  <si>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3.17.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</si>
  <si>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3.18. Поддержка развития общественной инфраструктуры муниципального значения</t>
  </si>
  <si>
    <t>2022 год</t>
  </si>
  <si>
    <t xml:space="preserve">Реализация мероприятий по оценке эффективности произведенных мероприятий по уничтожению борщевика Сосновского      </t>
  </si>
  <si>
    <t>Мероприятия по капремонту МБУК "Войсковицкий ЦКС" в части фассада, в том чсиле благоустройство прилегающей территории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</si>
  <si>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(Ремонт участка автомобильной дороги ул. Молодежная, (протяженностью 0,275 км от дома №3 до дома №8)</t>
  </si>
  <si>
    <t>№п/п</t>
  </si>
  <si>
    <t>4.1.1</t>
  </si>
  <si>
    <t>4.1.2</t>
  </si>
  <si>
    <t>4.1.3</t>
  </si>
  <si>
    <t>4.3.1</t>
  </si>
  <si>
    <t>4.3.2</t>
  </si>
  <si>
    <t>4.3.3</t>
  </si>
  <si>
    <t>4.5.1</t>
  </si>
  <si>
    <t>4.5.2</t>
  </si>
  <si>
    <t>5.3.1</t>
  </si>
  <si>
    <t>5.3.2</t>
  </si>
  <si>
    <r>
      <t xml:space="preserve"> - Оценка эффективности мероприятий по хим.обработке территорий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</si>
  <si>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- Количество реализованных проектов по обустройству детской спортивно- игровой пплощадки на  пл. Манина в п.Войсковицы, д1-6 -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</si>
  <si>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- Количество га обработанных площадей  заросших борщевиком Сосновского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</si>
  <si>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- Количество реализованных проектов по капитальному ремонту и ремонт автомобильных дорог общего пользования местного значения, имеющих приоритетный социально значимый характер - </t>
    </r>
    <r>
      <rPr>
        <b/>
        <sz val="12"/>
        <color theme="1"/>
        <rFont val="Times New Roman"/>
        <family val="1"/>
        <charset val="204"/>
      </rPr>
      <t>исполнен на 100%</t>
    </r>
  </si>
  <si>
    <t>2. По мероприятиям направленным на достижение цели федерального проекта  "Дорожная сеть"</t>
  </si>
  <si>
    <t>1. По мероприятиям направленным на достижение цели федерального проекта «Благоустройство сельских территорий»</t>
  </si>
  <si>
    <t>3. По мероприятиям направленным на достижение цели федерального проекта  «Формирование комфортной городской среды»</t>
  </si>
  <si>
    <r>
      <t xml:space="preserve"> - Количество реализованных проектов по капремонту МБУК "Войсковицкий ЦКС" в части фассада, в том чсиле благоустройство прилегающей территории - </t>
    </r>
    <r>
      <rPr>
        <b/>
        <sz val="12"/>
        <color theme="1"/>
        <rFont val="Times New Roman"/>
        <family val="1"/>
        <charset val="204"/>
      </rPr>
      <t>мероприятия  на 2022 год не запланированы</t>
    </r>
  </si>
  <si>
    <t xml:space="preserve"> - мероприятия на 2022 год не запланированы</t>
  </si>
  <si>
    <r>
      <t xml:space="preserve">  -  Кол-во подготовленных технических планов объектов и сооружений </t>
    </r>
    <r>
      <rPr>
        <b/>
        <sz val="12"/>
        <color theme="1"/>
        <rFont val="Times New Roman"/>
        <family val="1"/>
        <charset val="204"/>
      </rPr>
      <t>- мероприятия не запланированы</t>
    </r>
  </si>
  <si>
    <r>
      <t xml:space="preserve">  -  Количество граждан, обратившихся с заявлением на приобретение комбикормов -  </t>
    </r>
    <r>
      <rPr>
        <b/>
        <sz val="12"/>
        <color theme="1"/>
        <rFont val="Times New Roman"/>
        <family val="1"/>
        <charset val="204"/>
      </rPr>
      <t>исполнен на 100%</t>
    </r>
    <r>
      <rPr>
        <sz val="12"/>
        <color theme="1"/>
        <rFont val="Times New Roman"/>
        <family val="1"/>
        <charset val="204"/>
      </rPr>
      <t xml:space="preserve">                                         </t>
    </r>
  </si>
  <si>
    <t>Индекс эффективности не определен в связи с отсутвием запланированных мероприятий на 2022 год.</t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</si>
  <si>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1 = 100%  -  комплекс процессных мероприятий реализуется эффективно.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</si>
  <si>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проектов 1 равно 100%  -   мероприятия реализуются эффективно.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</si>
  <si>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проектов 2 равно 100%  -  мероприятия реализуются эффективно.</t>
  </si>
  <si>
    <t>3.2.1.</t>
  </si>
  <si>
    <t>3.2.2.</t>
  </si>
  <si>
    <r>
      <t xml:space="preserve">  -  Ремонт автомобильных дорог общего пользования местного значения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</si>
  <si>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Приобретение и установка счетчиков учета воды и тепла  -  </t>
    </r>
    <r>
      <rPr>
        <b/>
        <sz val="12"/>
        <color theme="1"/>
        <rFont val="Times New Roman"/>
        <family val="1"/>
        <charset val="204"/>
      </rPr>
      <t>мероприятия на 2022 год не запланированы</t>
    </r>
  </si>
  <si>
    <r>
      <t xml:space="preserve">  -  Кол-во денежных средств на содержание работников по благоустройству  -  </t>
    </r>
    <r>
      <rPr>
        <b/>
        <sz val="12"/>
        <color theme="1"/>
        <rFont val="Times New Roman"/>
        <family val="1"/>
        <charset val="204"/>
      </rPr>
      <t>исполнен на 87,5%,</t>
    </r>
    <r>
      <rPr>
        <sz val="12"/>
        <color theme="1"/>
        <rFont val="Times New Roman"/>
        <family val="1"/>
        <charset val="204"/>
      </rPr>
      <t xml:space="preserve"> что связано с сокращением количества работников по благоустройству в 2022 году</t>
    </r>
  </si>
  <si>
    <r>
      <t xml:space="preserve">  -  Приобретение энергосберегающих ламп  для освещения улиц  -  </t>
    </r>
    <r>
      <rPr>
        <b/>
        <sz val="12"/>
        <color theme="1"/>
        <rFont val="Times New Roman"/>
        <family val="1"/>
        <charset val="204"/>
      </rPr>
      <t>исполнен на 112,7%</t>
    </r>
    <r>
      <rPr>
        <sz val="12"/>
        <color theme="1"/>
        <rFont val="Times New Roman"/>
        <family val="1"/>
        <charset val="204"/>
      </rPr>
      <t xml:space="preserve">,что связано с выявлением большего количества светильников, требующих установки энергоэффективных ламп, чем было запланировано. </t>
    </r>
  </si>
  <si>
    <r>
      <t xml:space="preserve">  -  Количество приобретенного посадочного материала для озеленения территории   </t>
    </r>
    <r>
      <rPr>
        <b/>
        <sz val="12"/>
        <color theme="1"/>
        <rFont val="Times New Roman"/>
        <family val="1"/>
        <charset val="204"/>
      </rPr>
      <t>-  исполнен на 100%</t>
    </r>
  </si>
  <si>
    <r>
      <t xml:space="preserve">  -  Установка дорожных знаков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</si>
  <si>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Поддержка развития общественной инфраструктуры муниципального значения  - </t>
    </r>
    <r>
      <rPr>
        <b/>
        <sz val="12"/>
        <color theme="1"/>
        <rFont val="Times New Roman"/>
        <family val="1"/>
        <charset val="204"/>
      </rPr>
      <t xml:space="preserve"> исполнен на 100,01%</t>
    </r>
  </si>
  <si>
    <t>Мероприятия направленные на достижение цели федерального проекта  «Формирование комфортной городской среды»</t>
  </si>
  <si>
    <t>Дата предоставления 10.02.2023</t>
  </si>
  <si>
    <r>
      <t xml:space="preserve">Ведущий специалист администрации                                   </t>
    </r>
    <r>
      <rPr>
        <sz val="14"/>
        <color theme="1"/>
        <rFont val="Times New Roman"/>
        <family val="1"/>
        <charset val="204"/>
      </rPr>
      <t xml:space="preserve"> ________________  (Т.А. Семенова)</t>
    </r>
    <r>
      <rPr>
        <sz val="8"/>
        <color theme="1"/>
        <rFont val="Times New Roman"/>
        <family val="1"/>
        <charset val="204"/>
      </rPr>
      <t xml:space="preserve">  </t>
    </r>
  </si>
  <si>
    <t xml:space="preserve">                                                                                                                                                                                      (подпись)                         (расшифровка)</t>
  </si>
  <si>
    <t>1,2=15760/12637</t>
  </si>
  <si>
    <r>
      <t xml:space="preserve">  -  Количество посетителей данных мероприятий  - </t>
    </r>
    <r>
      <rPr>
        <b/>
        <sz val="12"/>
        <color theme="1"/>
        <rFont val="Times New Roman"/>
        <family val="1"/>
        <charset val="204"/>
      </rPr>
      <t>исполнен на 101%</t>
    </r>
    <r>
      <rPr>
        <sz val="12"/>
        <color theme="1"/>
        <rFont val="Times New Roman"/>
        <family val="1"/>
        <charset val="204"/>
      </rPr>
      <t>, в связи с ростом вовлеченности населения в культурную жизнь поселения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</si>
  <si>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4  = 100,12%  -  комплекс процессных мероприятий реализуется эффективно.</t>
  </si>
  <si>
    <r>
      <t xml:space="preserve">  -  Количество мероприятий для молодежи в рамках мун.задания  -   </t>
    </r>
    <r>
      <rPr>
        <b/>
        <sz val="12"/>
        <color theme="1"/>
        <rFont val="Times New Roman"/>
        <family val="1"/>
        <charset val="204"/>
      </rPr>
      <t xml:space="preserve">исполнен на 125%, </t>
    </r>
    <r>
      <rPr>
        <sz val="12"/>
        <color theme="1"/>
        <rFont val="Times New Roman"/>
        <family val="1"/>
        <charset val="204"/>
      </rPr>
      <t>в связи с ростом заинтересованности молодежи в участии в данных мероприятиях</t>
    </r>
  </si>
  <si>
    <r>
      <t xml:space="preserve">  -  Количество участников данных мероприятий  -  </t>
    </r>
    <r>
      <rPr>
        <b/>
        <sz val="12"/>
        <color theme="1"/>
        <rFont val="Times New Roman"/>
        <family val="1"/>
        <charset val="204"/>
      </rPr>
      <t xml:space="preserve"> исполнен на 101,3%, </t>
    </r>
    <r>
      <rPr>
        <sz val="12"/>
        <color theme="1"/>
        <rFont val="Times New Roman"/>
        <family val="1"/>
        <charset val="204"/>
      </rPr>
      <t>в связи с увеличением количества проводимых мероприятий, а также с ростом популярности организованных мероприятий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</si>
  <si>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5 = 104,38% -  комплекс процессных мероприятий реализуется эффективно.</t>
  </si>
  <si>
    <r>
      <t xml:space="preserve">6. </t>
    </r>
    <r>
      <rPr>
        <b/>
        <sz val="12"/>
        <color theme="1"/>
        <rFont val="Times New Roman"/>
        <family val="1"/>
        <charset val="204"/>
      </rPr>
      <t>По комплексу процессных мероприятий " Формирование комфортной  городской среды на территории МО Войсковицкое сельское поселение"</t>
    </r>
    <r>
      <rPr>
        <sz val="12"/>
        <color theme="1"/>
        <rFont val="Times New Roman"/>
        <family val="1"/>
        <charset val="204"/>
      </rPr>
      <t xml:space="preserve"> - показатель исключен из муниципальной программы в связи с введением показателя "Мероприятия направленные на достижение цели федерального проекта  «Формирование комфортной городской среды"</t>
    </r>
  </si>
  <si>
    <r>
      <t xml:space="preserve">7. </t>
    </r>
    <r>
      <rPr>
        <b/>
        <sz val="12"/>
        <color theme="1"/>
        <rFont val="Times New Roman"/>
        <family val="1"/>
        <charset val="204"/>
      </rPr>
      <t xml:space="preserve">По комплексу процессных мероприятий "Комплексное развитие сельских территорий  МО Войсковицкое сельское поселение" </t>
    </r>
    <r>
      <rPr>
        <sz val="12"/>
        <color theme="1"/>
        <rFont val="Times New Roman"/>
        <family val="1"/>
        <charset val="204"/>
      </rPr>
      <t>- показатель исключен из муниципальной программы в связи с введением показателя "Мероприятия направленные на достижение цели федерального проекта «Благоустройство сельских территорий"</t>
    </r>
  </si>
  <si>
    <t>Утверждаю</t>
  </si>
  <si>
    <t>Глава администрации</t>
  </si>
  <si>
    <t>Войсковицкого сельского поселения</t>
  </si>
  <si>
    <t>Е.В. Воронин</t>
  </si>
  <si>
    <t>Оперативный отчет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за 2022 год</t>
  </si>
  <si>
    <t>за  2022 год</t>
  </si>
  <si>
    <t>3.  Мероприятия направленные на достижение цели федерального проекта  «Формирование комфортной городской среды»</t>
  </si>
  <si>
    <t>2. Мероприятия направленне на достижение цели федерального проекта «Дорожная сеть»</t>
  </si>
  <si>
    <t>ответственный исполнитель: -Администрация МО Войсковицкого селського поселения</t>
  </si>
  <si>
    <t>Проведение химической обработки по уничтожению борщевика Сосновского.</t>
  </si>
  <si>
    <t xml:space="preserve"> Проведение оценки эффекивности проведенных хим. мероприятий. </t>
  </si>
  <si>
    <t>Мероприятия в 2022 году не запланированы</t>
  </si>
  <si>
    <t>Проведение работ по обустройству детской спортивно-игровой площадки в п.Войсковицы , пл.Манина, д.1-6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</si>
  <si>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(Ремонт участка автомобильной дороги ул. Молодежная, от дома №3 до дома №8)</t>
  </si>
  <si>
    <t xml:space="preserve">2.3.  Мероприятия по обеспечению первичных мер пожарной безопасности </t>
  </si>
  <si>
    <t xml:space="preserve">2.2. Предупреждение и ликвидация последствий чрезвычайных ситуаций и стихийных бедствий природного и техногенного характера        </t>
  </si>
  <si>
    <t xml:space="preserve">2.1. Проведение мероприятий по гражданской обороне   </t>
  </si>
  <si>
    <t>Проведение профилактических бесед с населением  по противодействию  терр-му и экстрим-му, финансирование не требуется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</si>
  <si>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характера, финансирование не требуется</t>
  </si>
  <si>
    <t>Приобретение евробуклетов "Правила поведения при угрозе террористических актов"</t>
  </si>
  <si>
    <t>Устные беседы с дошкольниками и учащимися средней школы. Мероприятия выполнены в полном объеме. Финансирования не требуется</t>
  </si>
  <si>
    <t>Войсковицкого селського поселения</t>
  </si>
  <si>
    <t xml:space="preserve">Муниципальная программа «Социально-экономическое развитие МО Войсковицкое сельское поселение Гатчинского муниципального района Ленинградской области» , состоит из проектной и процессной частей.                                                    </t>
  </si>
  <si>
    <t xml:space="preserve">Индекс эффективности Iэ = 100,64% -  муниципальная программа реализуется эффективно.  </t>
  </si>
  <si>
    <t>Исполнение Плана реализации  муниципальной  программы МО Войсковицкого селського поселения                                                                  С начала текущего года</t>
  </si>
  <si>
    <t xml:space="preserve">Приобретение брошюр по поддержке СМП </t>
  </si>
  <si>
    <t>Проведение ремонта дворовой територии  в п.Войсковицы на ул. Молодежная д.4</t>
  </si>
  <si>
    <t>Проведение ремонта дворовой територии  в п.Войсковицы на ул. Молодежная д.6</t>
  </si>
  <si>
    <t>Проведение мероприятия "Совет глав"</t>
  </si>
  <si>
    <t>Мероприятия по вывозу мусора, очистке дорог от снега, приобретение услуг экскавтора для расчистки дорог, подметанию дорог, приобретение песка, отсева, соляной смеси</t>
  </si>
  <si>
    <t>Проведение ремонта дороги на ул. Молодежная. Проведение ямочного  ремонта, приобретение щебня. Услуги по составлению и корректировке смет на ремонт дорог, тех.контроль, выравнивание щебеночного покрытия дорог</t>
  </si>
  <si>
    <t xml:space="preserve">Разработка проекта установки системы автоматической пожарной сигнализации и оповещения людей о пожаре; отсыпка щебнем подъезда к противопожарному резервуару в д.Рябизи; Проверка правильности применения расценок и индексов расчетов в ЛСР </t>
  </si>
  <si>
    <t xml:space="preserve">Ремонт сетей уличного освещения. </t>
  </si>
  <si>
    <t xml:space="preserve">Обустройство контейнерных площадок в д.Тяглино у д.62 и между участками №33 и №43 АО «Племенная птицефабрика Войсковицы» </t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</si>
  <si>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  </t>
  </si>
  <si>
    <t>Мероприятия  в 2022 году не запланированы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</si>
  <si>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МО Войсковицкое сельское поселение Гатчинского муниципального района Ленинградской област"</t>
    </r>
  </si>
  <si>
    <t>Проведение мероприятий по оценке недвижимости ОО (здание казармы , зем.уч.)</t>
  </si>
  <si>
    <t>Проведение топографической съемки Танковой аллеи в п.Новый учхоз</t>
  </si>
  <si>
    <t>Подготовка документов по межеванию, постановка на кадастровый учет зем.участков, кадастровые работы</t>
  </si>
  <si>
    <t xml:space="preserve">к оперативному отчету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</t>
  </si>
  <si>
    <r>
      <t xml:space="preserve">  -  Количество посетителей данных мероприятий  - </t>
    </r>
    <r>
      <rPr>
        <b/>
        <sz val="12"/>
        <color theme="1"/>
        <rFont val="Times New Roman"/>
        <family val="1"/>
        <charset val="204"/>
      </rPr>
      <t>исполнен на 100,5%</t>
    </r>
    <r>
      <rPr>
        <sz val="12"/>
        <color theme="1"/>
        <rFont val="Times New Roman"/>
        <family val="1"/>
        <charset val="204"/>
      </rPr>
      <t>, в связи с ростом вовлеченности населения в культурную жизнь поселения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</si>
  <si>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3 = 100,16% -  комплекс процессных мероприятий реализуется эффективно.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</si>
</sst>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/>
    <xf numFmtId="0" fontId="7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9" fillId="0" borderId="4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wrapText="1"/>
    </xf>
    <xf numFmtId="0" fontId="6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0" xfId="0" applyBorder="1"/>
    <xf numFmtId="0" fontId="0" fillId="0" borderId="10" xfId="0" applyBorder="1"/>
    <xf numFmtId="0" fontId="7" fillId="1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12" borderId="4" xfId="0" applyNumberFormat="1" applyFont="1" applyFill="1" applyBorder="1" applyAlignment="1">
      <alignment horizontal="center" vertical="center" wrapText="1"/>
    </xf>
    <xf numFmtId="2" fontId="2" fillId="12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12" fillId="14" borderId="4" xfId="0" applyNumberFormat="1" applyFont="1" applyFill="1" applyBorder="1" applyAlignment="1">
      <alignment horizontal="center" vertical="center" wrapText="1"/>
    </xf>
    <xf numFmtId="2" fontId="12" fillId="9" borderId="4" xfId="0" applyNumberFormat="1" applyFont="1" applyFill="1" applyBorder="1" applyAlignment="1">
      <alignment horizontal="center" vertical="center" wrapText="1"/>
    </xf>
    <xf numFmtId="2" fontId="2" fillId="10" borderId="2" xfId="0" applyNumberFormat="1" applyFont="1" applyFill="1" applyBorder="1" applyAlignment="1">
      <alignment horizontal="center" vertical="center" wrapText="1"/>
    </xf>
    <xf numFmtId="2" fontId="2" fillId="10" borderId="6" xfId="0" applyNumberFormat="1" applyFont="1" applyFill="1" applyBorder="1" applyAlignment="1">
      <alignment horizontal="center" vertical="center" wrapText="1"/>
    </xf>
    <xf numFmtId="2" fontId="2" fillId="8" borderId="4" xfId="0" applyNumberFormat="1" applyFont="1" applyFill="1" applyBorder="1" applyAlignment="1">
      <alignment horizontal="center" vertical="center" wrapText="1"/>
    </xf>
    <xf numFmtId="2" fontId="2" fillId="8" borderId="12" xfId="0" applyNumberFormat="1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2" fontId="12" fillId="12" borderId="4" xfId="0" applyNumberFormat="1" applyFont="1" applyFill="1" applyBorder="1" applyAlignment="1">
      <alignment horizontal="center" vertical="center" wrapText="1"/>
    </xf>
    <xf numFmtId="2" fontId="12" fillId="12" borderId="1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1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0" fontId="9" fillId="0" borderId="8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7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0" fontId="9" fillId="4" borderId="14" xfId="0" applyNumberFormat="1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12" fillId="15" borderId="4" xfId="0" applyNumberFormat="1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7" fillId="10" borderId="4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9" fillId="12" borderId="4" xfId="0" applyFont="1" applyFill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2" fontId="12" fillId="1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6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7" fillId="5" borderId="5" xfId="0" applyNumberFormat="1" applyFont="1" applyFill="1" applyBorder="1" applyAlignment="1">
      <alignment vertical="center" wrapText="1"/>
    </xf>
    <xf numFmtId="10" fontId="7" fillId="5" borderId="5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10" fontId="9" fillId="4" borderId="5" xfId="0" applyNumberFormat="1" applyFont="1" applyFill="1" applyBorder="1" applyAlignment="1">
      <alignment horizontal="center" vertical="center" wrapText="1"/>
    </xf>
    <xf numFmtId="10" fontId="9" fillId="4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0" fontId="9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justify"/>
    </xf>
    <xf numFmtId="0" fontId="0" fillId="16" borderId="0" xfId="0" applyFill="1"/>
    <xf numFmtId="2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justify"/>
    </xf>
    <xf numFmtId="0" fontId="24" fillId="0" borderId="16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wrapText="1"/>
    </xf>
    <xf numFmtId="10" fontId="2" fillId="14" borderId="1" xfId="0" applyNumberFormat="1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10" fontId="2" fillId="13" borderId="1" xfId="0" applyNumberFormat="1" applyFont="1" applyFill="1" applyBorder="1" applyAlignment="1">
      <alignment horizontal="center" vertical="center"/>
    </xf>
    <xf numFmtId="10" fontId="2" fillId="12" borderId="1" xfId="0" applyNumberFormat="1" applyFont="1" applyFill="1" applyBorder="1" applyAlignment="1">
      <alignment horizontal="center" vertical="center"/>
    </xf>
    <xf numFmtId="10" fontId="2" fillId="15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6" xfId="0" applyBorder="1"/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7" fillId="5" borderId="5" xfId="0" applyNumberFormat="1" applyFont="1" applyFill="1" applyBorder="1" applyAlignment="1">
      <alignment horizontal="center" vertical="center" wrapText="1"/>
    </xf>
    <xf numFmtId="10" fontId="7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2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wrapText="1"/>
    </xf>
    <xf numFmtId="0" fontId="12" fillId="13" borderId="6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8" borderId="8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4" borderId="8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23" fillId="2" borderId="11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0" fontId="9" fillId="4" borderId="14" xfId="0" applyNumberFormat="1" applyFont="1" applyFill="1" applyBorder="1" applyAlignment="1">
      <alignment horizontal="center" vertical="center" wrapText="1"/>
    </xf>
    <xf numFmtId="10" fontId="9" fillId="4" borderId="11" xfId="0" applyNumberFormat="1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10" fontId="9" fillId="4" borderId="5" xfId="0" applyNumberFormat="1" applyFont="1" applyFill="1" applyBorder="1" applyAlignment="1">
      <alignment horizontal="center" vertical="center" wrapText="1"/>
    </xf>
    <xf numFmtId="10" fontId="9" fillId="4" borderId="3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2" fontId="9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359"/>
  <sheetViews>
    <sheetView view="pageBreakPreview" zoomScale="90" zoomScaleNormal="100" zoomScaleSheetLayoutView="90" workbookViewId="0">
      <selection activeCell="A6" sqref="A6:F6"/>
    </sheetView>
  </sheetViews>
  <sheetFormatPr defaultRowHeight="12" outlineLevelRow="1" outlineLevelCol="1"/>
  <cols>
    <col min="1" max="1" width="5.28515625" style="33" customWidth="1"/>
    <col min="2" max="2" width="29" style="33" customWidth="1"/>
    <col min="3" max="3" width="9.140625" style="31"/>
    <col min="4" max="4" width="17.7109375" style="60" customWidth="1"/>
    <col min="5" max="5" width="20.42578125" style="60" customWidth="1"/>
    <col min="6" max="6" width="13.42578125" style="33" customWidth="1"/>
    <col min="7" max="7" width="21.42578125" style="147" hidden="1" customWidth="1" outlineLevel="1"/>
    <col min="8" max="11" width="9.140625" style="147" hidden="1" customWidth="1" outlineLevel="1"/>
    <col min="12" max="12" width="9.140625" style="147" hidden="1" customWidth="1" outlineLevel="1" collapsed="1"/>
    <col min="13" max="13" width="9.140625" style="147" hidden="1" customWidth="1" outlineLevel="1"/>
    <col min="14" max="14" width="9.140625" style="147" collapsed="1"/>
    <col min="15" max="16384" width="9.140625" style="147"/>
  </cols>
  <sheetData>
    <row r="2" spans="1:6">
      <c r="D2" s="205"/>
      <c r="E2" s="205"/>
      <c r="F2" s="205" t="s">
        <v>496</v>
      </c>
    </row>
    <row r="3" spans="1:6">
      <c r="D3" s="205"/>
      <c r="E3" s="232" t="s">
        <v>497</v>
      </c>
      <c r="F3" s="232"/>
    </row>
    <row r="4" spans="1:6" ht="13.5" customHeight="1">
      <c r="D4" s="232" t="s">
        <v>498</v>
      </c>
      <c r="E4" s="232"/>
      <c r="F4" s="232"/>
    </row>
    <row r="5" spans="1:6" ht="16.5" customHeight="1">
      <c r="D5" s="205"/>
      <c r="E5" s="206"/>
      <c r="F5" s="205" t="s">
        <v>499</v>
      </c>
    </row>
    <row r="6" spans="1:6" ht="54.75" customHeight="1" thickBot="1">
      <c r="A6" s="242" t="s">
        <v>500</v>
      </c>
      <c r="B6" s="242"/>
      <c r="C6" s="242"/>
      <c r="D6" s="242"/>
      <c r="E6" s="242"/>
      <c r="F6" s="242"/>
    </row>
    <row r="7" spans="1:6" ht="41.25" customHeight="1" thickBot="1">
      <c r="A7" s="243" t="s">
        <v>7</v>
      </c>
      <c r="B7" s="243" t="s">
        <v>16</v>
      </c>
      <c r="C7" s="245" t="s">
        <v>179</v>
      </c>
      <c r="D7" s="247" t="s">
        <v>520</v>
      </c>
      <c r="E7" s="248"/>
      <c r="F7" s="249"/>
    </row>
    <row r="8" spans="1:6" ht="51.75" customHeight="1" outlineLevel="1" thickBot="1">
      <c r="A8" s="244"/>
      <c r="B8" s="244"/>
      <c r="C8" s="246"/>
      <c r="D8" s="61" t="s">
        <v>390</v>
      </c>
      <c r="E8" s="72" t="s">
        <v>391</v>
      </c>
      <c r="F8" s="28" t="s">
        <v>21</v>
      </c>
    </row>
    <row r="9" spans="1:6" ht="22.5" customHeight="1" outlineLevel="1" thickBot="1">
      <c r="A9" s="116">
        <v>1</v>
      </c>
      <c r="B9" s="43">
        <v>2</v>
      </c>
      <c r="C9" s="5">
        <v>3</v>
      </c>
      <c r="D9" s="146">
        <v>4</v>
      </c>
      <c r="E9" s="146">
        <v>5</v>
      </c>
      <c r="F9" s="43">
        <v>6</v>
      </c>
    </row>
    <row r="10" spans="1:6" ht="15.75" customHeight="1" outlineLevel="1" thickBot="1">
      <c r="A10" s="250" t="s">
        <v>17</v>
      </c>
      <c r="B10" s="251"/>
      <c r="C10" s="141" t="s">
        <v>6</v>
      </c>
      <c r="D10" s="62">
        <v>54730.593259999994</v>
      </c>
      <c r="E10" s="62">
        <v>54341.26135999999</v>
      </c>
      <c r="F10" s="195">
        <f t="shared" ref="F10:F119" si="0">E10/D10</f>
        <v>0.99288639357241271</v>
      </c>
    </row>
    <row r="11" spans="1:6" ht="29.25" customHeight="1" outlineLevel="1" thickBot="1">
      <c r="A11" s="252"/>
      <c r="B11" s="253"/>
      <c r="C11" s="121" t="s">
        <v>5</v>
      </c>
      <c r="D11" s="63">
        <v>0</v>
      </c>
      <c r="E11" s="63">
        <v>0</v>
      </c>
      <c r="F11" s="196">
        <v>0</v>
      </c>
    </row>
    <row r="12" spans="1:6" ht="22.5" customHeight="1" outlineLevel="1" thickBot="1">
      <c r="A12" s="252"/>
      <c r="B12" s="253"/>
      <c r="C12" s="121" t="s">
        <v>18</v>
      </c>
      <c r="D12" s="63">
        <v>16098.076870000001</v>
      </c>
      <c r="E12" s="63">
        <v>16098.087010000001</v>
      </c>
      <c r="F12" s="196">
        <f t="shared" si="0"/>
        <v>1.0000006298889044</v>
      </c>
    </row>
    <row r="13" spans="1:6" ht="22.5" thickBot="1">
      <c r="A13" s="252"/>
      <c r="B13" s="253"/>
      <c r="C13" s="121" t="s">
        <v>19</v>
      </c>
      <c r="D13" s="63">
        <v>3151.2192299999997</v>
      </c>
      <c r="E13" s="63">
        <v>3151.2192299999997</v>
      </c>
      <c r="F13" s="196">
        <f t="shared" si="0"/>
        <v>1</v>
      </c>
    </row>
    <row r="14" spans="1:6" ht="28.5" customHeight="1" thickBot="1">
      <c r="A14" s="252"/>
      <c r="B14" s="253"/>
      <c r="C14" s="121" t="s">
        <v>407</v>
      </c>
      <c r="D14" s="63">
        <v>20</v>
      </c>
      <c r="E14" s="63">
        <v>20</v>
      </c>
      <c r="F14" s="196">
        <f t="shared" si="0"/>
        <v>1</v>
      </c>
    </row>
    <row r="15" spans="1:6" ht="22.5" thickBot="1">
      <c r="A15" s="254"/>
      <c r="B15" s="255"/>
      <c r="C15" s="121" t="s">
        <v>180</v>
      </c>
      <c r="D15" s="63">
        <v>35589.797160000002</v>
      </c>
      <c r="E15" s="63">
        <v>35200.445119999997</v>
      </c>
      <c r="F15" s="196">
        <f t="shared" si="0"/>
        <v>0.98906000957944196</v>
      </c>
    </row>
    <row r="16" spans="1:6" s="149" customFormat="1" ht="25.5" customHeight="1" thickBot="1">
      <c r="A16" s="256" t="s">
        <v>404</v>
      </c>
      <c r="B16" s="257"/>
      <c r="C16" s="257"/>
      <c r="D16" s="148">
        <v>14416.4902</v>
      </c>
      <c r="E16" s="148">
        <v>14416.500340000001</v>
      </c>
      <c r="F16" s="197">
        <f>E16/D16</f>
        <v>1.0000007033612106</v>
      </c>
    </row>
    <row r="17" spans="1:6" ht="12.75" thickBot="1">
      <c r="A17" s="258" t="s">
        <v>0</v>
      </c>
      <c r="B17" s="258" t="s">
        <v>392</v>
      </c>
      <c r="C17" s="5" t="s">
        <v>6</v>
      </c>
      <c r="D17" s="69">
        <v>6939.1962000000003</v>
      </c>
      <c r="E17" s="69">
        <v>6939.2063399999997</v>
      </c>
      <c r="F17" s="198">
        <f t="shared" si="0"/>
        <v>1.0000014612643464</v>
      </c>
    </row>
    <row r="18" spans="1:6" ht="23.25" thickBot="1">
      <c r="A18" s="259"/>
      <c r="B18" s="259"/>
      <c r="C18" s="7" t="s">
        <v>5</v>
      </c>
      <c r="D18" s="58">
        <v>0</v>
      </c>
      <c r="E18" s="58">
        <v>0</v>
      </c>
      <c r="F18" s="198">
        <v>0</v>
      </c>
    </row>
    <row r="19" spans="1:6" ht="12.75" thickBot="1">
      <c r="A19" s="259"/>
      <c r="B19" s="259"/>
      <c r="C19" s="7" t="s">
        <v>18</v>
      </c>
      <c r="D19" s="58">
        <v>4254.63933</v>
      </c>
      <c r="E19" s="58">
        <v>4254.6494700000003</v>
      </c>
      <c r="F19" s="198">
        <f t="shared" si="0"/>
        <v>1.000002383280747</v>
      </c>
    </row>
    <row r="20" spans="1:6" ht="23.25" thickBot="1">
      <c r="A20" s="259"/>
      <c r="B20" s="259"/>
      <c r="C20" s="7" t="s">
        <v>19</v>
      </c>
      <c r="D20" s="58">
        <v>0</v>
      </c>
      <c r="E20" s="58">
        <v>0</v>
      </c>
      <c r="F20" s="198">
        <v>0</v>
      </c>
    </row>
    <row r="21" spans="1:6" ht="34.5" thickBot="1">
      <c r="A21" s="259"/>
      <c r="B21" s="259"/>
      <c r="C21" s="7" t="s">
        <v>20</v>
      </c>
      <c r="D21" s="58">
        <v>20</v>
      </c>
      <c r="E21" s="58">
        <v>20</v>
      </c>
      <c r="F21" s="198">
        <f t="shared" si="0"/>
        <v>1</v>
      </c>
    </row>
    <row r="22" spans="1:6" ht="23.25" thickBot="1">
      <c r="A22" s="260"/>
      <c r="B22" s="260"/>
      <c r="C22" s="7" t="s">
        <v>161</v>
      </c>
      <c r="D22" s="58">
        <v>2664.5568699999999</v>
      </c>
      <c r="E22" s="58">
        <v>2664.5568699999999</v>
      </c>
      <c r="F22" s="198">
        <f t="shared" si="0"/>
        <v>1</v>
      </c>
    </row>
    <row r="23" spans="1:6" ht="19.5" customHeight="1" thickBot="1">
      <c r="A23" s="233" t="s">
        <v>9</v>
      </c>
      <c r="B23" s="233" t="s">
        <v>393</v>
      </c>
      <c r="C23" s="7" t="s">
        <v>6</v>
      </c>
      <c r="D23" s="134">
        <v>958.68345999999997</v>
      </c>
      <c r="E23" s="134">
        <v>958.68345999999997</v>
      </c>
      <c r="F23" s="199">
        <f t="shared" si="0"/>
        <v>1</v>
      </c>
    </row>
    <row r="24" spans="1:6" ht="23.25" thickBot="1">
      <c r="A24" s="234"/>
      <c r="B24" s="234"/>
      <c r="C24" s="7" t="s">
        <v>5</v>
      </c>
      <c r="D24" s="61"/>
      <c r="E24" s="57"/>
      <c r="F24" s="200"/>
    </row>
    <row r="25" spans="1:6" ht="28.5" customHeight="1" thickBot="1">
      <c r="A25" s="234"/>
      <c r="B25" s="234"/>
      <c r="C25" s="7" t="s">
        <v>18</v>
      </c>
      <c r="D25" s="56">
        <v>872.40193999999997</v>
      </c>
      <c r="E25" s="56">
        <v>872.40193999999997</v>
      </c>
      <c r="F25" s="200">
        <f t="shared" si="0"/>
        <v>1</v>
      </c>
    </row>
    <row r="26" spans="1:6" ht="23.25" thickBot="1">
      <c r="A26" s="234"/>
      <c r="B26" s="234"/>
      <c r="C26" s="7" t="s">
        <v>19</v>
      </c>
      <c r="D26" s="54"/>
      <c r="E26" s="54"/>
      <c r="F26" s="200"/>
    </row>
    <row r="27" spans="1:6" ht="23.25" thickBot="1">
      <c r="A27" s="234"/>
      <c r="B27" s="234"/>
      <c r="C27" s="7" t="s">
        <v>407</v>
      </c>
      <c r="D27" s="54"/>
      <c r="E27" s="54"/>
      <c r="F27" s="200"/>
    </row>
    <row r="28" spans="1:6" ht="23.25" thickBot="1">
      <c r="A28" s="235"/>
      <c r="B28" s="235"/>
      <c r="C28" s="7" t="s">
        <v>161</v>
      </c>
      <c r="D28" s="56">
        <v>86.28152</v>
      </c>
      <c r="E28" s="56">
        <v>86.28152</v>
      </c>
      <c r="F28" s="200">
        <f t="shared" si="0"/>
        <v>1</v>
      </c>
    </row>
    <row r="29" spans="1:6" ht="12.75" thickBot="1">
      <c r="A29" s="233" t="s">
        <v>10</v>
      </c>
      <c r="B29" s="233" t="s">
        <v>394</v>
      </c>
      <c r="C29" s="7" t="s">
        <v>6</v>
      </c>
      <c r="D29" s="134">
        <v>62.889859999999999</v>
      </c>
      <c r="E29" s="135">
        <v>62.899999999999991</v>
      </c>
      <c r="F29" s="199">
        <f t="shared" si="0"/>
        <v>1.000161234259386</v>
      </c>
    </row>
    <row r="30" spans="1:6" ht="23.25" thickBot="1">
      <c r="A30" s="234"/>
      <c r="B30" s="234"/>
      <c r="C30" s="7" t="s">
        <v>5</v>
      </c>
      <c r="D30" s="61"/>
      <c r="E30" s="57"/>
      <c r="F30" s="200"/>
    </row>
    <row r="31" spans="1:6" ht="19.5" customHeight="1" thickBot="1">
      <c r="A31" s="234"/>
      <c r="B31" s="234"/>
      <c r="C31" s="7" t="s">
        <v>18</v>
      </c>
      <c r="D31" s="61">
        <v>57.229860000000002</v>
      </c>
      <c r="E31" s="136">
        <v>57.239999999999995</v>
      </c>
      <c r="F31" s="200">
        <f t="shared" si="0"/>
        <v>1.0001771802342343</v>
      </c>
    </row>
    <row r="32" spans="1:6" ht="23.25" thickBot="1">
      <c r="A32" s="234"/>
      <c r="B32" s="234"/>
      <c r="C32" s="7" t="s">
        <v>19</v>
      </c>
      <c r="D32" s="42"/>
      <c r="E32" s="136"/>
      <c r="F32" s="200"/>
    </row>
    <row r="33" spans="1:6" ht="24.75" customHeight="1" thickBot="1">
      <c r="A33" s="234"/>
      <c r="B33" s="234"/>
      <c r="C33" s="7" t="s">
        <v>407</v>
      </c>
      <c r="D33" s="42"/>
      <c r="E33" s="136"/>
      <c r="F33" s="200"/>
    </row>
    <row r="34" spans="1:6" ht="23.25" thickBot="1">
      <c r="A34" s="235"/>
      <c r="B34" s="235"/>
      <c r="C34" s="7" t="s">
        <v>161</v>
      </c>
      <c r="D34" s="42">
        <v>5.66</v>
      </c>
      <c r="E34" s="136">
        <v>5.66</v>
      </c>
      <c r="F34" s="200">
        <f t="shared" si="0"/>
        <v>1</v>
      </c>
    </row>
    <row r="35" spans="1:6" ht="12.75" thickBot="1">
      <c r="A35" s="233" t="s">
        <v>11</v>
      </c>
      <c r="B35" s="233" t="s">
        <v>395</v>
      </c>
      <c r="C35" s="7" t="s">
        <v>6</v>
      </c>
      <c r="D35" s="134">
        <v>0</v>
      </c>
      <c r="E35" s="134">
        <v>0</v>
      </c>
      <c r="F35" s="199">
        <v>0</v>
      </c>
    </row>
    <row r="36" spans="1:6" ht="23.25" thickBot="1">
      <c r="A36" s="234"/>
      <c r="B36" s="234"/>
      <c r="C36" s="7" t="s">
        <v>5</v>
      </c>
      <c r="D36" s="61"/>
      <c r="E36" s="57"/>
      <c r="F36" s="200"/>
    </row>
    <row r="37" spans="1:6" ht="12.75" thickBot="1">
      <c r="A37" s="234"/>
      <c r="B37" s="234"/>
      <c r="C37" s="7" t="s">
        <v>18</v>
      </c>
      <c r="D37" s="137"/>
      <c r="E37" s="137"/>
      <c r="F37" s="200"/>
    </row>
    <row r="38" spans="1:6" ht="23.25" thickBot="1">
      <c r="A38" s="234"/>
      <c r="B38" s="234"/>
      <c r="C38" s="7" t="s">
        <v>19</v>
      </c>
      <c r="D38" s="137"/>
      <c r="E38" s="137"/>
      <c r="F38" s="200"/>
    </row>
    <row r="39" spans="1:6" ht="23.25" thickBot="1">
      <c r="A39" s="234"/>
      <c r="B39" s="234"/>
      <c r="C39" s="7" t="s">
        <v>407</v>
      </c>
      <c r="D39" s="137"/>
      <c r="E39" s="137"/>
      <c r="F39" s="200"/>
    </row>
    <row r="40" spans="1:6" ht="23.25" thickBot="1">
      <c r="A40" s="235"/>
      <c r="B40" s="235"/>
      <c r="C40" s="7" t="s">
        <v>161</v>
      </c>
      <c r="D40" s="137"/>
      <c r="E40" s="137"/>
      <c r="F40" s="200"/>
    </row>
    <row r="41" spans="1:6" ht="12.75" thickBot="1">
      <c r="A41" s="233" t="s">
        <v>50</v>
      </c>
      <c r="B41" s="233" t="s">
        <v>196</v>
      </c>
      <c r="C41" s="7" t="s">
        <v>6</v>
      </c>
      <c r="D41" s="134">
        <v>5917.6228799999999</v>
      </c>
      <c r="E41" s="134">
        <v>5917.6228799999999</v>
      </c>
      <c r="F41" s="199">
        <f t="shared" si="0"/>
        <v>1</v>
      </c>
    </row>
    <row r="42" spans="1:6" ht="23.25" thickBot="1">
      <c r="A42" s="234"/>
      <c r="B42" s="234"/>
      <c r="C42" s="7" t="s">
        <v>5</v>
      </c>
      <c r="D42" s="61"/>
      <c r="E42" s="57"/>
      <c r="F42" s="200"/>
    </row>
    <row r="43" spans="1:6" ht="12.75" thickBot="1">
      <c r="A43" s="234"/>
      <c r="B43" s="234"/>
      <c r="C43" s="7" t="s">
        <v>18</v>
      </c>
      <c r="D43" s="137">
        <v>3325.0075299999999</v>
      </c>
      <c r="E43" s="137">
        <v>3325.0075299999999</v>
      </c>
      <c r="F43" s="200">
        <f t="shared" si="0"/>
        <v>1</v>
      </c>
    </row>
    <row r="44" spans="1:6" ht="23.25" thickBot="1">
      <c r="A44" s="234"/>
      <c r="B44" s="234"/>
      <c r="C44" s="7" t="s">
        <v>19</v>
      </c>
      <c r="D44" s="137"/>
      <c r="E44" s="137"/>
      <c r="F44" s="200"/>
    </row>
    <row r="45" spans="1:6" ht="23.25" thickBot="1">
      <c r="A45" s="234"/>
      <c r="B45" s="234"/>
      <c r="C45" s="7" t="s">
        <v>407</v>
      </c>
      <c r="D45" s="137">
        <v>20</v>
      </c>
      <c r="E45" s="137">
        <v>20</v>
      </c>
      <c r="F45" s="200">
        <f t="shared" si="0"/>
        <v>1</v>
      </c>
    </row>
    <row r="46" spans="1:6" ht="23.25" thickBot="1">
      <c r="A46" s="235"/>
      <c r="B46" s="235"/>
      <c r="C46" s="7" t="s">
        <v>161</v>
      </c>
      <c r="D46" s="137">
        <v>2572.61535</v>
      </c>
      <c r="E46" s="137">
        <v>2572.61535</v>
      </c>
      <c r="F46" s="200">
        <f t="shared" si="0"/>
        <v>1</v>
      </c>
    </row>
    <row r="47" spans="1:6" ht="12.75" thickBot="1">
      <c r="A47" s="233" t="s">
        <v>51</v>
      </c>
      <c r="B47" s="233" t="s">
        <v>195</v>
      </c>
      <c r="C47" s="7" t="s">
        <v>6</v>
      </c>
      <c r="D47" s="134">
        <v>0</v>
      </c>
      <c r="E47" s="135">
        <v>0</v>
      </c>
      <c r="F47" s="199">
        <v>0</v>
      </c>
    </row>
    <row r="48" spans="1:6" ht="23.25" thickBot="1">
      <c r="A48" s="234"/>
      <c r="B48" s="234"/>
      <c r="C48" s="7" t="s">
        <v>5</v>
      </c>
      <c r="D48" s="61"/>
      <c r="E48" s="57"/>
      <c r="F48" s="200"/>
    </row>
    <row r="49" spans="1:6" ht="12.75" thickBot="1">
      <c r="A49" s="234"/>
      <c r="B49" s="234"/>
      <c r="C49" s="7" t="s">
        <v>18</v>
      </c>
      <c r="D49" s="61"/>
      <c r="E49" s="57"/>
      <c r="F49" s="200"/>
    </row>
    <row r="50" spans="1:6" ht="23.25" thickBot="1">
      <c r="A50" s="234"/>
      <c r="B50" s="234"/>
      <c r="C50" s="7" t="s">
        <v>19</v>
      </c>
      <c r="D50" s="61"/>
      <c r="E50" s="57"/>
      <c r="F50" s="200"/>
    </row>
    <row r="51" spans="1:6" ht="23.25" thickBot="1">
      <c r="A51" s="234"/>
      <c r="B51" s="234"/>
      <c r="C51" s="7" t="s">
        <v>407</v>
      </c>
      <c r="D51" s="61"/>
      <c r="E51" s="57"/>
      <c r="F51" s="200"/>
    </row>
    <row r="52" spans="1:6" ht="23.25" thickBot="1">
      <c r="A52" s="235"/>
      <c r="B52" s="235"/>
      <c r="C52" s="7" t="s">
        <v>161</v>
      </c>
      <c r="D52" s="61"/>
      <c r="E52" s="57"/>
      <c r="F52" s="200"/>
    </row>
    <row r="53" spans="1:6" ht="23.25" customHeight="1" thickBot="1">
      <c r="A53" s="258" t="s">
        <v>1</v>
      </c>
      <c r="B53" s="258" t="s">
        <v>396</v>
      </c>
      <c r="C53" s="5" t="s">
        <v>6</v>
      </c>
      <c r="D53" s="69">
        <v>7477.2940000000008</v>
      </c>
      <c r="E53" s="69">
        <v>7477.2940000000008</v>
      </c>
      <c r="F53" s="199">
        <f>E53/D53</f>
        <v>1</v>
      </c>
    </row>
    <row r="54" spans="1:6" ht="23.25" customHeight="1" thickBot="1">
      <c r="A54" s="259"/>
      <c r="B54" s="259"/>
      <c r="C54" s="7" t="s">
        <v>5</v>
      </c>
      <c r="D54" s="138">
        <v>0</v>
      </c>
      <c r="E54" s="138">
        <v>0</v>
      </c>
      <c r="F54" s="200"/>
    </row>
    <row r="55" spans="1:6" ht="23.25" customHeight="1" thickBot="1">
      <c r="A55" s="259"/>
      <c r="B55" s="259"/>
      <c r="C55" s="7" t="s">
        <v>18</v>
      </c>
      <c r="D55" s="138">
        <v>6804.3375400000004</v>
      </c>
      <c r="E55" s="138">
        <v>6804.3375400000004</v>
      </c>
      <c r="F55" s="200">
        <f>E55/D55</f>
        <v>1</v>
      </c>
    </row>
    <row r="56" spans="1:6" ht="23.25" customHeight="1" thickBot="1">
      <c r="A56" s="259"/>
      <c r="B56" s="259"/>
      <c r="C56" s="7" t="s">
        <v>19</v>
      </c>
      <c r="D56" s="138">
        <v>0</v>
      </c>
      <c r="E56" s="138">
        <v>0</v>
      </c>
      <c r="F56" s="200"/>
    </row>
    <row r="57" spans="1:6" ht="23.25" customHeight="1" thickBot="1">
      <c r="A57" s="259"/>
      <c r="B57" s="259"/>
      <c r="C57" s="7" t="s">
        <v>20</v>
      </c>
      <c r="D57" s="138">
        <v>0</v>
      </c>
      <c r="E57" s="138">
        <v>0</v>
      </c>
      <c r="F57" s="200"/>
    </row>
    <row r="58" spans="1:6" ht="23.25" customHeight="1" thickBot="1">
      <c r="A58" s="260"/>
      <c r="B58" s="260"/>
      <c r="C58" s="7" t="s">
        <v>161</v>
      </c>
      <c r="D58" s="138">
        <v>672.95645999999999</v>
      </c>
      <c r="E58" s="138">
        <v>672.95645999999999</v>
      </c>
      <c r="F58" s="200">
        <f>E58/D58</f>
        <v>1</v>
      </c>
    </row>
    <row r="59" spans="1:6" ht="12.75" thickBot="1">
      <c r="A59" s="233" t="s">
        <v>12</v>
      </c>
      <c r="B59" s="233" t="s">
        <v>183</v>
      </c>
      <c r="C59" s="7" t="s">
        <v>6</v>
      </c>
      <c r="D59" s="135">
        <v>7477.2940000000008</v>
      </c>
      <c r="E59" s="135">
        <v>7477.2940000000008</v>
      </c>
      <c r="F59" s="199">
        <f t="shared" ref="F59:F64" si="1">E59/D59</f>
        <v>1</v>
      </c>
    </row>
    <row r="60" spans="1:6" ht="23.25" thickBot="1">
      <c r="A60" s="234"/>
      <c r="B60" s="234"/>
      <c r="C60" s="7" t="s">
        <v>5</v>
      </c>
      <c r="D60" s="61"/>
      <c r="E60" s="57"/>
      <c r="F60" s="200"/>
    </row>
    <row r="61" spans="1:6" ht="12.75" thickBot="1">
      <c r="A61" s="234"/>
      <c r="B61" s="234"/>
      <c r="C61" s="7" t="s">
        <v>18</v>
      </c>
      <c r="D61" s="61">
        <v>6804.3375400000004</v>
      </c>
      <c r="E61" s="61">
        <v>6804.3375400000004</v>
      </c>
      <c r="F61" s="200">
        <f t="shared" si="1"/>
        <v>1</v>
      </c>
    </row>
    <row r="62" spans="1:6" ht="23.25" thickBot="1">
      <c r="A62" s="234"/>
      <c r="B62" s="234"/>
      <c r="C62" s="7" t="s">
        <v>19</v>
      </c>
      <c r="D62" s="61"/>
      <c r="E62" s="61"/>
      <c r="F62" s="200"/>
    </row>
    <row r="63" spans="1:6" ht="23.25" thickBot="1">
      <c r="A63" s="234"/>
      <c r="B63" s="234"/>
      <c r="C63" s="7" t="s">
        <v>407</v>
      </c>
      <c r="D63" s="61"/>
      <c r="E63" s="61"/>
      <c r="F63" s="200"/>
    </row>
    <row r="64" spans="1:6" ht="23.25" thickBot="1">
      <c r="A64" s="235"/>
      <c r="B64" s="235"/>
      <c r="C64" s="7" t="s">
        <v>161</v>
      </c>
      <c r="D64" s="61">
        <v>672.95645999999999</v>
      </c>
      <c r="E64" s="61">
        <v>672.95645999999999</v>
      </c>
      <c r="F64" s="200">
        <f t="shared" si="1"/>
        <v>1</v>
      </c>
    </row>
    <row r="65" spans="1:6" ht="12.75" thickBot="1">
      <c r="A65" s="258" t="s">
        <v>2</v>
      </c>
      <c r="B65" s="258" t="s">
        <v>397</v>
      </c>
      <c r="C65" s="7" t="s">
        <v>6</v>
      </c>
      <c r="D65" s="69">
        <v>0</v>
      </c>
      <c r="E65" s="69">
        <v>0</v>
      </c>
      <c r="F65" s="199">
        <v>0</v>
      </c>
    </row>
    <row r="66" spans="1:6" ht="23.25" thickBot="1">
      <c r="A66" s="259"/>
      <c r="B66" s="259"/>
      <c r="C66" s="7" t="s">
        <v>5</v>
      </c>
      <c r="D66" s="138">
        <v>0</v>
      </c>
      <c r="E66" s="138">
        <v>0</v>
      </c>
      <c r="F66" s="200">
        <v>0</v>
      </c>
    </row>
    <row r="67" spans="1:6" ht="12.75" thickBot="1">
      <c r="A67" s="259"/>
      <c r="B67" s="259"/>
      <c r="C67" s="7" t="s">
        <v>18</v>
      </c>
      <c r="D67" s="138">
        <v>0</v>
      </c>
      <c r="E67" s="138">
        <v>0</v>
      </c>
      <c r="F67" s="200">
        <v>0</v>
      </c>
    </row>
    <row r="68" spans="1:6" ht="23.25" thickBot="1">
      <c r="A68" s="259"/>
      <c r="B68" s="259"/>
      <c r="C68" s="7" t="s">
        <v>19</v>
      </c>
      <c r="D68" s="138">
        <v>0</v>
      </c>
      <c r="E68" s="138">
        <v>0</v>
      </c>
      <c r="F68" s="200">
        <v>0</v>
      </c>
    </row>
    <row r="69" spans="1:6" ht="34.5" thickBot="1">
      <c r="A69" s="259"/>
      <c r="B69" s="259"/>
      <c r="C69" s="7" t="s">
        <v>20</v>
      </c>
      <c r="D69" s="138">
        <v>0</v>
      </c>
      <c r="E69" s="138">
        <v>0</v>
      </c>
      <c r="F69" s="200">
        <v>0</v>
      </c>
    </row>
    <row r="70" spans="1:6" ht="23.25" thickBot="1">
      <c r="A70" s="260"/>
      <c r="B70" s="260"/>
      <c r="C70" s="7" t="s">
        <v>161</v>
      </c>
      <c r="D70" s="138">
        <v>0</v>
      </c>
      <c r="E70" s="138">
        <v>0</v>
      </c>
      <c r="F70" s="200">
        <v>0</v>
      </c>
    </row>
    <row r="71" spans="1:6" ht="12.75" thickBot="1">
      <c r="A71" s="233" t="s">
        <v>140</v>
      </c>
      <c r="B71" s="233" t="s">
        <v>405</v>
      </c>
      <c r="C71" s="7" t="s">
        <v>6</v>
      </c>
      <c r="D71" s="135">
        <v>0</v>
      </c>
      <c r="E71" s="135">
        <v>0</v>
      </c>
      <c r="F71" s="200">
        <v>0</v>
      </c>
    </row>
    <row r="72" spans="1:6" ht="23.25" thickBot="1">
      <c r="A72" s="234"/>
      <c r="B72" s="234"/>
      <c r="C72" s="7" t="s">
        <v>5</v>
      </c>
      <c r="D72" s="61"/>
      <c r="E72" s="57"/>
      <c r="F72" s="200"/>
    </row>
    <row r="73" spans="1:6" ht="12.75" thickBot="1">
      <c r="A73" s="234"/>
      <c r="B73" s="234"/>
      <c r="C73" s="7" t="s">
        <v>18</v>
      </c>
      <c r="D73" s="61"/>
      <c r="E73" s="57"/>
      <c r="F73" s="200"/>
    </row>
    <row r="74" spans="1:6" ht="23.25" thickBot="1">
      <c r="A74" s="234"/>
      <c r="B74" s="234"/>
      <c r="C74" s="7" t="s">
        <v>19</v>
      </c>
      <c r="D74" s="61"/>
      <c r="E74" s="57"/>
      <c r="F74" s="200"/>
    </row>
    <row r="75" spans="1:6" ht="34.5" thickBot="1">
      <c r="A75" s="234"/>
      <c r="B75" s="234"/>
      <c r="C75" s="7" t="s">
        <v>20</v>
      </c>
      <c r="D75" s="61"/>
      <c r="E75" s="57"/>
      <c r="F75" s="200"/>
    </row>
    <row r="76" spans="1:6" ht="23.25" thickBot="1">
      <c r="A76" s="235"/>
      <c r="B76" s="235"/>
      <c r="C76" s="7" t="s">
        <v>161</v>
      </c>
      <c r="D76" s="61"/>
      <c r="E76" s="57"/>
      <c r="F76" s="200"/>
    </row>
    <row r="77" spans="1:6" ht="12.75" thickBot="1">
      <c r="A77" s="261" t="s">
        <v>406</v>
      </c>
      <c r="B77" s="262"/>
      <c r="C77" s="262"/>
      <c r="D77" s="148">
        <v>40314.103059999994</v>
      </c>
      <c r="E77" s="148">
        <v>39924.761019999991</v>
      </c>
      <c r="F77" s="197">
        <f>E77/D77</f>
        <v>0.99034228693069171</v>
      </c>
    </row>
    <row r="78" spans="1:6" ht="12.75" thickBot="1">
      <c r="A78" s="263" t="s">
        <v>0</v>
      </c>
      <c r="B78" s="263" t="s">
        <v>118</v>
      </c>
      <c r="C78" s="142" t="s">
        <v>6</v>
      </c>
      <c r="D78" s="64">
        <v>334.49950000000001</v>
      </c>
      <c r="E78" s="65">
        <v>334.49950000000001</v>
      </c>
      <c r="F78" s="201">
        <f t="shared" si="0"/>
        <v>1</v>
      </c>
    </row>
    <row r="79" spans="1:6" ht="33" thickBot="1">
      <c r="A79" s="264"/>
      <c r="B79" s="264"/>
      <c r="C79" s="143" t="s">
        <v>5</v>
      </c>
      <c r="D79" s="66">
        <v>0</v>
      </c>
      <c r="E79" s="67">
        <v>0</v>
      </c>
      <c r="F79" s="202"/>
    </row>
    <row r="80" spans="1:6" ht="22.5" thickBot="1">
      <c r="A80" s="264"/>
      <c r="B80" s="264"/>
      <c r="C80" s="143" t="s">
        <v>18</v>
      </c>
      <c r="D80" s="66">
        <v>0</v>
      </c>
      <c r="E80" s="67">
        <v>0</v>
      </c>
      <c r="F80" s="202"/>
    </row>
    <row r="81" spans="1:6" ht="22.5" thickBot="1">
      <c r="A81" s="264"/>
      <c r="B81" s="264"/>
      <c r="C81" s="143" t="s">
        <v>19</v>
      </c>
      <c r="D81" s="66">
        <v>0</v>
      </c>
      <c r="E81" s="67">
        <v>0</v>
      </c>
      <c r="F81" s="202"/>
    </row>
    <row r="82" spans="1:6" ht="33" thickBot="1">
      <c r="A82" s="264"/>
      <c r="B82" s="264"/>
      <c r="C82" s="143" t="s">
        <v>20</v>
      </c>
      <c r="D82" s="66">
        <v>0</v>
      </c>
      <c r="E82" s="67">
        <v>0</v>
      </c>
      <c r="F82" s="202"/>
    </row>
    <row r="83" spans="1:6" ht="22.5" thickBot="1">
      <c r="A83" s="265"/>
      <c r="B83" s="265"/>
      <c r="C83" s="53" t="s">
        <v>161</v>
      </c>
      <c r="D83" s="68">
        <v>462.99950000000001</v>
      </c>
      <c r="E83" s="67">
        <v>462.98950000000002</v>
      </c>
      <c r="F83" s="202">
        <f t="shared" si="0"/>
        <v>0.99997840170453745</v>
      </c>
    </row>
    <row r="84" spans="1:6" ht="12.75" thickBot="1">
      <c r="A84" s="233" t="s">
        <v>9</v>
      </c>
      <c r="B84" s="233" t="s">
        <v>42</v>
      </c>
      <c r="C84" s="144" t="s">
        <v>6</v>
      </c>
      <c r="D84" s="69">
        <v>31.5</v>
      </c>
      <c r="E84" s="70">
        <v>31.5</v>
      </c>
      <c r="F84" s="199">
        <f t="shared" si="0"/>
        <v>1</v>
      </c>
    </row>
    <row r="85" spans="1:6" ht="23.25" thickBot="1">
      <c r="A85" s="234"/>
      <c r="B85" s="234"/>
      <c r="C85" s="7" t="s">
        <v>5</v>
      </c>
      <c r="D85" s="61"/>
      <c r="E85" s="57"/>
      <c r="F85" s="200"/>
    </row>
    <row r="86" spans="1:6" ht="12.75" thickBot="1">
      <c r="A86" s="234"/>
      <c r="B86" s="234"/>
      <c r="C86" s="7" t="s">
        <v>18</v>
      </c>
      <c r="D86" s="61"/>
      <c r="E86" s="57"/>
      <c r="F86" s="200"/>
    </row>
    <row r="87" spans="1:6" ht="23.25" thickBot="1">
      <c r="A87" s="234"/>
      <c r="B87" s="234"/>
      <c r="C87" s="7" t="s">
        <v>19</v>
      </c>
      <c r="D87" s="61"/>
      <c r="E87" s="57"/>
      <c r="F87" s="200"/>
    </row>
    <row r="88" spans="1:6" ht="34.5" thickBot="1">
      <c r="A88" s="234"/>
      <c r="B88" s="234"/>
      <c r="C88" s="7" t="s">
        <v>20</v>
      </c>
      <c r="D88" s="61"/>
      <c r="E88" s="57"/>
      <c r="F88" s="200"/>
    </row>
    <row r="89" spans="1:6" ht="23.25" thickBot="1">
      <c r="A89" s="235"/>
      <c r="B89" s="235"/>
      <c r="C89" s="7" t="s">
        <v>161</v>
      </c>
      <c r="D89" s="61">
        <v>31.5</v>
      </c>
      <c r="E89" s="61">
        <v>31.5</v>
      </c>
      <c r="F89" s="200">
        <f t="shared" si="0"/>
        <v>1</v>
      </c>
    </row>
    <row r="90" spans="1:6" ht="12.75" thickBot="1">
      <c r="A90" s="233" t="s">
        <v>10</v>
      </c>
      <c r="B90" s="233" t="s">
        <v>117</v>
      </c>
      <c r="C90" s="144" t="s">
        <v>6</v>
      </c>
      <c r="D90" s="69">
        <v>231</v>
      </c>
      <c r="E90" s="70">
        <v>231</v>
      </c>
      <c r="F90" s="199">
        <f t="shared" si="0"/>
        <v>1</v>
      </c>
    </row>
    <row r="91" spans="1:6" ht="23.25" thickBot="1">
      <c r="A91" s="234"/>
      <c r="B91" s="234"/>
      <c r="C91" s="7" t="s">
        <v>5</v>
      </c>
      <c r="D91" s="61"/>
      <c r="E91" s="57"/>
      <c r="F91" s="200"/>
    </row>
    <row r="92" spans="1:6" ht="12.75" thickBot="1">
      <c r="A92" s="234"/>
      <c r="B92" s="234"/>
      <c r="C92" s="7" t="s">
        <v>18</v>
      </c>
      <c r="D92" s="61"/>
      <c r="E92" s="57"/>
      <c r="F92" s="200"/>
    </row>
    <row r="93" spans="1:6" ht="23.25" thickBot="1">
      <c r="A93" s="234"/>
      <c r="B93" s="234"/>
      <c r="C93" s="7" t="s">
        <v>19</v>
      </c>
      <c r="D93" s="61"/>
      <c r="E93" s="57"/>
      <c r="F93" s="200"/>
    </row>
    <row r="94" spans="1:6" ht="34.5" thickBot="1">
      <c r="A94" s="234"/>
      <c r="B94" s="234"/>
      <c r="C94" s="7" t="s">
        <v>20</v>
      </c>
      <c r="D94" s="61"/>
      <c r="E94" s="57"/>
      <c r="F94" s="200"/>
    </row>
    <row r="95" spans="1:6" ht="23.25" thickBot="1">
      <c r="A95" s="235"/>
      <c r="B95" s="235"/>
      <c r="C95" s="7" t="s">
        <v>161</v>
      </c>
      <c r="D95" s="61">
        <v>231</v>
      </c>
      <c r="E95" s="61">
        <v>231</v>
      </c>
      <c r="F95" s="200">
        <f t="shared" si="0"/>
        <v>1</v>
      </c>
    </row>
    <row r="96" spans="1:6" ht="12.75" thickBot="1">
      <c r="A96" s="233" t="s">
        <v>11</v>
      </c>
      <c r="B96" s="233" t="s">
        <v>119</v>
      </c>
      <c r="C96" s="144" t="s">
        <v>6</v>
      </c>
      <c r="D96" s="69">
        <v>52</v>
      </c>
      <c r="E96" s="70">
        <v>52</v>
      </c>
      <c r="F96" s="199">
        <f t="shared" si="0"/>
        <v>1</v>
      </c>
    </row>
    <row r="97" spans="1:6" ht="23.25" thickBot="1">
      <c r="A97" s="234"/>
      <c r="B97" s="234"/>
      <c r="C97" s="7" t="s">
        <v>5</v>
      </c>
      <c r="D97" s="61"/>
      <c r="E97" s="57"/>
      <c r="F97" s="200"/>
    </row>
    <row r="98" spans="1:6" ht="12.75" thickBot="1">
      <c r="A98" s="234"/>
      <c r="B98" s="234"/>
      <c r="C98" s="7" t="s">
        <v>18</v>
      </c>
      <c r="D98" s="61"/>
      <c r="E98" s="57"/>
      <c r="F98" s="200"/>
    </row>
    <row r="99" spans="1:6" ht="23.25" thickBot="1">
      <c r="A99" s="234"/>
      <c r="B99" s="234"/>
      <c r="C99" s="7" t="s">
        <v>19</v>
      </c>
      <c r="D99" s="61"/>
      <c r="E99" s="57"/>
      <c r="F99" s="200"/>
    </row>
    <row r="100" spans="1:6" ht="34.5" thickBot="1">
      <c r="A100" s="234"/>
      <c r="B100" s="234"/>
      <c r="C100" s="7" t="s">
        <v>20</v>
      </c>
      <c r="D100" s="61"/>
      <c r="E100" s="57"/>
      <c r="F100" s="200"/>
    </row>
    <row r="101" spans="1:6" ht="23.25" thickBot="1">
      <c r="A101" s="235"/>
      <c r="B101" s="235"/>
      <c r="C101" s="7" t="s">
        <v>161</v>
      </c>
      <c r="D101" s="61">
        <v>52</v>
      </c>
      <c r="E101" s="61">
        <v>52</v>
      </c>
      <c r="F101" s="200">
        <f t="shared" si="0"/>
        <v>1</v>
      </c>
    </row>
    <row r="102" spans="1:6" ht="12.75" thickBot="1">
      <c r="A102" s="233" t="s">
        <v>50</v>
      </c>
      <c r="B102" s="233" t="s">
        <v>120</v>
      </c>
      <c r="C102" s="144" t="s">
        <v>6</v>
      </c>
      <c r="D102" s="69">
        <v>9.9994999999999994</v>
      </c>
      <c r="E102" s="70">
        <v>9.9994999999999994</v>
      </c>
      <c r="F102" s="199">
        <f t="shared" si="0"/>
        <v>1</v>
      </c>
    </row>
    <row r="103" spans="1:6" ht="23.25" thickBot="1">
      <c r="A103" s="234"/>
      <c r="B103" s="234"/>
      <c r="C103" s="7" t="s">
        <v>5</v>
      </c>
      <c r="D103" s="61"/>
      <c r="E103" s="57"/>
      <c r="F103" s="200"/>
    </row>
    <row r="104" spans="1:6" ht="12.75" thickBot="1">
      <c r="A104" s="234"/>
      <c r="B104" s="234"/>
      <c r="C104" s="7" t="s">
        <v>18</v>
      </c>
      <c r="D104" s="61"/>
      <c r="E104" s="57"/>
      <c r="F104" s="200"/>
    </row>
    <row r="105" spans="1:6" ht="23.25" thickBot="1">
      <c r="A105" s="234"/>
      <c r="B105" s="234"/>
      <c r="C105" s="7" t="s">
        <v>19</v>
      </c>
      <c r="D105" s="61"/>
      <c r="E105" s="57"/>
      <c r="F105" s="200"/>
    </row>
    <row r="106" spans="1:6" ht="34.5" thickBot="1">
      <c r="A106" s="234"/>
      <c r="B106" s="234"/>
      <c r="C106" s="7" t="s">
        <v>20</v>
      </c>
      <c r="D106" s="61"/>
      <c r="E106" s="57"/>
      <c r="F106" s="200"/>
    </row>
    <row r="107" spans="1:6" ht="23.25" thickBot="1">
      <c r="A107" s="235"/>
      <c r="B107" s="235"/>
      <c r="C107" s="7" t="s">
        <v>161</v>
      </c>
      <c r="D107" s="61">
        <v>9.9994999999999994</v>
      </c>
      <c r="E107" s="61">
        <v>9.9994999999999994</v>
      </c>
      <c r="F107" s="200">
        <f t="shared" si="0"/>
        <v>1</v>
      </c>
    </row>
    <row r="108" spans="1:6" ht="12.75" thickBot="1">
      <c r="A108" s="233" t="s">
        <v>51</v>
      </c>
      <c r="B108" s="233" t="s">
        <v>121</v>
      </c>
      <c r="C108" s="144" t="s">
        <v>6</v>
      </c>
      <c r="D108" s="69">
        <v>10</v>
      </c>
      <c r="E108" s="70">
        <v>10</v>
      </c>
      <c r="F108" s="199">
        <f t="shared" si="0"/>
        <v>1</v>
      </c>
    </row>
    <row r="109" spans="1:6" ht="23.25" thickBot="1">
      <c r="A109" s="234"/>
      <c r="B109" s="234"/>
      <c r="C109" s="7" t="s">
        <v>5</v>
      </c>
      <c r="D109" s="61"/>
      <c r="E109" s="57"/>
      <c r="F109" s="200"/>
    </row>
    <row r="110" spans="1:6" ht="21.75" customHeight="1" thickBot="1">
      <c r="A110" s="234"/>
      <c r="B110" s="234"/>
      <c r="C110" s="7" t="s">
        <v>18</v>
      </c>
      <c r="D110" s="61"/>
      <c r="E110" s="57"/>
      <c r="F110" s="200"/>
    </row>
    <row r="111" spans="1:6" ht="23.25" thickBot="1">
      <c r="A111" s="234"/>
      <c r="B111" s="234"/>
      <c r="C111" s="7" t="s">
        <v>19</v>
      </c>
      <c r="D111" s="61"/>
      <c r="E111" s="57"/>
      <c r="F111" s="200"/>
    </row>
    <row r="112" spans="1:6" ht="34.5" thickBot="1">
      <c r="A112" s="234"/>
      <c r="B112" s="234"/>
      <c r="C112" s="7" t="s">
        <v>20</v>
      </c>
      <c r="D112" s="61"/>
      <c r="E112" s="57"/>
      <c r="F112" s="200"/>
    </row>
    <row r="113" spans="1:6" ht="23.25" thickBot="1">
      <c r="A113" s="235"/>
      <c r="B113" s="235"/>
      <c r="C113" s="7" t="s">
        <v>161</v>
      </c>
      <c r="D113" s="61">
        <v>10</v>
      </c>
      <c r="E113" s="61">
        <v>10</v>
      </c>
      <c r="F113" s="200">
        <f t="shared" si="0"/>
        <v>1</v>
      </c>
    </row>
    <row r="114" spans="1:6" ht="12.75" thickBot="1">
      <c r="A114" s="263">
        <v>2</v>
      </c>
      <c r="B114" s="263" t="s">
        <v>122</v>
      </c>
      <c r="C114" s="142" t="s">
        <v>6</v>
      </c>
      <c r="D114" s="64">
        <v>160</v>
      </c>
      <c r="E114" s="65">
        <v>159.99</v>
      </c>
      <c r="F114" s="201">
        <f t="shared" si="0"/>
        <v>0.99993750000000003</v>
      </c>
    </row>
    <row r="115" spans="1:6" ht="33" thickBot="1">
      <c r="A115" s="264"/>
      <c r="B115" s="264"/>
      <c r="C115" s="143" t="s">
        <v>5</v>
      </c>
      <c r="D115" s="66">
        <v>0</v>
      </c>
      <c r="E115" s="67">
        <v>0</v>
      </c>
      <c r="F115" s="202">
        <v>0</v>
      </c>
    </row>
    <row r="116" spans="1:6" ht="22.5" thickBot="1">
      <c r="A116" s="264"/>
      <c r="B116" s="264"/>
      <c r="C116" s="143" t="s">
        <v>18</v>
      </c>
      <c r="D116" s="66">
        <v>0</v>
      </c>
      <c r="E116" s="67">
        <v>0</v>
      </c>
      <c r="F116" s="202">
        <v>0</v>
      </c>
    </row>
    <row r="117" spans="1:6" ht="22.5" thickBot="1">
      <c r="A117" s="264"/>
      <c r="B117" s="264"/>
      <c r="C117" s="143" t="s">
        <v>19</v>
      </c>
      <c r="D117" s="66">
        <v>0</v>
      </c>
      <c r="E117" s="67">
        <v>0</v>
      </c>
      <c r="F117" s="202">
        <v>0</v>
      </c>
    </row>
    <row r="118" spans="1:6" ht="33" thickBot="1">
      <c r="A118" s="264"/>
      <c r="B118" s="264"/>
      <c r="C118" s="143" t="s">
        <v>20</v>
      </c>
      <c r="D118" s="66">
        <v>0</v>
      </c>
      <c r="E118" s="67">
        <v>0</v>
      </c>
      <c r="F118" s="202">
        <v>0</v>
      </c>
    </row>
    <row r="119" spans="1:6" ht="22.5" thickBot="1">
      <c r="A119" s="265"/>
      <c r="B119" s="265"/>
      <c r="C119" s="53" t="s">
        <v>161</v>
      </c>
      <c r="D119" s="68">
        <v>160</v>
      </c>
      <c r="E119" s="67">
        <v>159.99</v>
      </c>
      <c r="F119" s="202">
        <f t="shared" si="0"/>
        <v>0.99993750000000003</v>
      </c>
    </row>
    <row r="120" spans="1:6" ht="12.75" thickBot="1">
      <c r="A120" s="233" t="s">
        <v>12</v>
      </c>
      <c r="B120" s="233" t="s">
        <v>123</v>
      </c>
      <c r="C120" s="144" t="s">
        <v>6</v>
      </c>
      <c r="D120" s="69">
        <v>0</v>
      </c>
      <c r="E120" s="70">
        <v>0</v>
      </c>
      <c r="F120" s="199">
        <v>0</v>
      </c>
    </row>
    <row r="121" spans="1:6" ht="23.25" thickBot="1">
      <c r="A121" s="234"/>
      <c r="B121" s="234"/>
      <c r="C121" s="7" t="s">
        <v>5</v>
      </c>
      <c r="D121" s="61"/>
      <c r="E121" s="57"/>
      <c r="F121" s="200"/>
    </row>
    <row r="122" spans="1:6" ht="28.5" customHeight="1" thickBot="1">
      <c r="A122" s="234"/>
      <c r="B122" s="234"/>
      <c r="C122" s="7" t="s">
        <v>18</v>
      </c>
      <c r="D122" s="61"/>
      <c r="E122" s="57"/>
      <c r="F122" s="200"/>
    </row>
    <row r="123" spans="1:6" ht="23.25" thickBot="1">
      <c r="A123" s="234"/>
      <c r="B123" s="234"/>
      <c r="C123" s="7" t="s">
        <v>19</v>
      </c>
      <c r="D123" s="61"/>
      <c r="E123" s="57"/>
      <c r="F123" s="200"/>
    </row>
    <row r="124" spans="1:6" ht="34.5" thickBot="1">
      <c r="A124" s="234"/>
      <c r="B124" s="234"/>
      <c r="C124" s="7" t="s">
        <v>20</v>
      </c>
      <c r="D124" s="61"/>
      <c r="E124" s="57"/>
      <c r="F124" s="200"/>
    </row>
    <row r="125" spans="1:6" ht="23.25" thickBot="1">
      <c r="A125" s="235"/>
      <c r="B125" s="235"/>
      <c r="C125" s="7" t="s">
        <v>161</v>
      </c>
      <c r="D125" s="61"/>
      <c r="E125" s="57"/>
      <c r="F125" s="200"/>
    </row>
    <row r="126" spans="1:6" ht="12.75" thickBot="1">
      <c r="A126" s="233" t="s">
        <v>13</v>
      </c>
      <c r="B126" s="233" t="s">
        <v>124</v>
      </c>
      <c r="C126" s="145" t="s">
        <v>6</v>
      </c>
      <c r="D126" s="58">
        <v>0</v>
      </c>
      <c r="E126" s="59">
        <v>0</v>
      </c>
      <c r="F126" s="199">
        <v>0</v>
      </c>
    </row>
    <row r="127" spans="1:6" ht="23.25" thickBot="1">
      <c r="A127" s="234"/>
      <c r="B127" s="234"/>
      <c r="C127" s="7" t="s">
        <v>5</v>
      </c>
      <c r="D127" s="61"/>
      <c r="E127" s="57"/>
      <c r="F127" s="200"/>
    </row>
    <row r="128" spans="1:6" ht="23.25" customHeight="1" thickBot="1">
      <c r="A128" s="234"/>
      <c r="B128" s="234"/>
      <c r="C128" s="7" t="s">
        <v>18</v>
      </c>
      <c r="D128" s="61"/>
      <c r="E128" s="57"/>
      <c r="F128" s="200"/>
    </row>
    <row r="129" spans="1:6" ht="23.25" thickBot="1">
      <c r="A129" s="234"/>
      <c r="B129" s="234"/>
      <c r="C129" s="7" t="s">
        <v>19</v>
      </c>
      <c r="D129" s="61"/>
      <c r="E129" s="57"/>
      <c r="F129" s="200"/>
    </row>
    <row r="130" spans="1:6" ht="34.5" thickBot="1">
      <c r="A130" s="234"/>
      <c r="B130" s="234"/>
      <c r="C130" s="7" t="s">
        <v>20</v>
      </c>
      <c r="D130" s="61"/>
      <c r="E130" s="57"/>
      <c r="F130" s="200"/>
    </row>
    <row r="131" spans="1:6" ht="23.25" thickBot="1">
      <c r="A131" s="235"/>
      <c r="B131" s="235"/>
      <c r="C131" s="7" t="s">
        <v>161</v>
      </c>
      <c r="D131" s="61"/>
      <c r="E131" s="57"/>
      <c r="F131" s="200"/>
    </row>
    <row r="132" spans="1:6" ht="12.75" thickBot="1">
      <c r="A132" s="233" t="s">
        <v>14</v>
      </c>
      <c r="B132" s="233" t="s">
        <v>139</v>
      </c>
      <c r="C132" s="145" t="s">
        <v>6</v>
      </c>
      <c r="D132" s="58">
        <v>150</v>
      </c>
      <c r="E132" s="59">
        <v>149.99</v>
      </c>
      <c r="F132" s="199">
        <f t="shared" ref="F132:F191" si="2">E132/D132</f>
        <v>0.99993333333333334</v>
      </c>
    </row>
    <row r="133" spans="1:6" ht="23.25" thickBot="1">
      <c r="A133" s="234"/>
      <c r="B133" s="234"/>
      <c r="C133" s="7" t="s">
        <v>5</v>
      </c>
      <c r="D133" s="61"/>
      <c r="E133" s="57"/>
      <c r="F133" s="200"/>
    </row>
    <row r="134" spans="1:6" ht="20.25" customHeight="1" thickBot="1">
      <c r="A134" s="234"/>
      <c r="B134" s="234"/>
      <c r="C134" s="7" t="s">
        <v>18</v>
      </c>
      <c r="D134" s="61"/>
      <c r="E134" s="57"/>
      <c r="F134" s="200"/>
    </row>
    <row r="135" spans="1:6" ht="23.25" thickBot="1">
      <c r="A135" s="234"/>
      <c r="B135" s="234"/>
      <c r="C135" s="7" t="s">
        <v>19</v>
      </c>
      <c r="D135" s="61"/>
      <c r="E135" s="57"/>
      <c r="F135" s="200"/>
    </row>
    <row r="136" spans="1:6" ht="34.5" thickBot="1">
      <c r="A136" s="234"/>
      <c r="B136" s="234"/>
      <c r="C136" s="7" t="s">
        <v>20</v>
      </c>
      <c r="D136" s="61"/>
      <c r="E136" s="57"/>
      <c r="F136" s="200"/>
    </row>
    <row r="137" spans="1:6" ht="23.25" thickBot="1">
      <c r="A137" s="235"/>
      <c r="B137" s="235"/>
      <c r="C137" s="7" t="s">
        <v>161</v>
      </c>
      <c r="D137" s="61">
        <v>150</v>
      </c>
      <c r="E137" s="61">
        <v>149.99</v>
      </c>
      <c r="F137" s="200">
        <f t="shared" si="2"/>
        <v>0.99993333333333334</v>
      </c>
    </row>
    <row r="138" spans="1:6" ht="12.75" thickBot="1">
      <c r="A138" s="233" t="s">
        <v>100</v>
      </c>
      <c r="B138" s="233" t="s">
        <v>125</v>
      </c>
      <c r="C138" s="145" t="s">
        <v>6</v>
      </c>
      <c r="D138" s="58">
        <v>10</v>
      </c>
      <c r="E138" s="59">
        <v>10</v>
      </c>
      <c r="F138" s="199">
        <f t="shared" si="2"/>
        <v>1</v>
      </c>
    </row>
    <row r="139" spans="1:6" ht="23.25" thickBot="1">
      <c r="A139" s="234"/>
      <c r="B139" s="234"/>
      <c r="C139" s="7" t="s">
        <v>5</v>
      </c>
      <c r="D139" s="61"/>
      <c r="E139" s="57"/>
      <c r="F139" s="200"/>
    </row>
    <row r="140" spans="1:6" ht="12.75" thickBot="1">
      <c r="A140" s="234"/>
      <c r="B140" s="234"/>
      <c r="C140" s="7" t="s">
        <v>18</v>
      </c>
      <c r="D140" s="61"/>
      <c r="E140" s="57"/>
      <c r="F140" s="200"/>
    </row>
    <row r="141" spans="1:6" ht="23.25" thickBot="1">
      <c r="A141" s="234"/>
      <c r="B141" s="234"/>
      <c r="C141" s="7" t="s">
        <v>19</v>
      </c>
      <c r="D141" s="61"/>
      <c r="E141" s="57"/>
      <c r="F141" s="200"/>
    </row>
    <row r="142" spans="1:6" ht="34.5" thickBot="1">
      <c r="A142" s="234"/>
      <c r="B142" s="234"/>
      <c r="C142" s="7" t="s">
        <v>20</v>
      </c>
      <c r="D142" s="61"/>
      <c r="E142" s="57"/>
      <c r="F142" s="200"/>
    </row>
    <row r="143" spans="1:6" ht="23.25" thickBot="1">
      <c r="A143" s="235"/>
      <c r="B143" s="235"/>
      <c r="C143" s="7" t="s">
        <v>161</v>
      </c>
      <c r="D143" s="61">
        <v>10</v>
      </c>
      <c r="E143" s="61">
        <v>10</v>
      </c>
      <c r="F143" s="200">
        <f t="shared" si="2"/>
        <v>1</v>
      </c>
    </row>
    <row r="144" spans="1:6" ht="12.75" thickBot="1">
      <c r="A144" s="233" t="s">
        <v>103</v>
      </c>
      <c r="B144" s="233" t="s">
        <v>126</v>
      </c>
      <c r="C144" s="145" t="s">
        <v>6</v>
      </c>
      <c r="D144" s="58">
        <v>0</v>
      </c>
      <c r="E144" s="59">
        <v>0</v>
      </c>
      <c r="F144" s="199">
        <v>0</v>
      </c>
    </row>
    <row r="145" spans="1:6" ht="23.25" thickBot="1">
      <c r="A145" s="234"/>
      <c r="B145" s="234"/>
      <c r="C145" s="7" t="s">
        <v>5</v>
      </c>
      <c r="D145" s="61"/>
      <c r="E145" s="57"/>
      <c r="F145" s="200"/>
    </row>
    <row r="146" spans="1:6" ht="12.75" thickBot="1">
      <c r="A146" s="234"/>
      <c r="B146" s="234"/>
      <c r="C146" s="7" t="s">
        <v>18</v>
      </c>
      <c r="D146" s="61"/>
      <c r="E146" s="57"/>
      <c r="F146" s="200"/>
    </row>
    <row r="147" spans="1:6" ht="23.25" thickBot="1">
      <c r="A147" s="234"/>
      <c r="B147" s="234"/>
      <c r="C147" s="7" t="s">
        <v>19</v>
      </c>
      <c r="D147" s="61"/>
      <c r="E147" s="57"/>
      <c r="F147" s="200"/>
    </row>
    <row r="148" spans="1:6" ht="34.5" thickBot="1">
      <c r="A148" s="234"/>
      <c r="B148" s="234"/>
      <c r="C148" s="7" t="s">
        <v>20</v>
      </c>
      <c r="D148" s="61"/>
      <c r="E148" s="57"/>
      <c r="F148" s="200"/>
    </row>
    <row r="149" spans="1:6" ht="23.25" thickBot="1">
      <c r="A149" s="235"/>
      <c r="B149" s="235"/>
      <c r="C149" s="7" t="s">
        <v>161</v>
      </c>
      <c r="D149" s="61"/>
      <c r="E149" s="57"/>
      <c r="F149" s="200"/>
    </row>
    <row r="150" spans="1:6" ht="12.75" thickBot="1">
      <c r="A150" s="236" t="s">
        <v>2</v>
      </c>
      <c r="B150" s="236" t="s">
        <v>127</v>
      </c>
      <c r="C150" s="142" t="s">
        <v>6</v>
      </c>
      <c r="D150" s="64">
        <v>20043.325690000001</v>
      </c>
      <c r="E150" s="65">
        <v>19653.993649999997</v>
      </c>
      <c r="F150" s="201">
        <f t="shared" si="2"/>
        <v>0.98057547704300141</v>
      </c>
    </row>
    <row r="151" spans="1:6" ht="33" thickBot="1">
      <c r="A151" s="237"/>
      <c r="B151" s="237"/>
      <c r="C151" s="143" t="s">
        <v>5</v>
      </c>
      <c r="D151" s="66">
        <v>0</v>
      </c>
      <c r="E151" s="66">
        <v>0</v>
      </c>
      <c r="F151" s="202">
        <v>0</v>
      </c>
    </row>
    <row r="152" spans="1:6" ht="22.5" thickBot="1">
      <c r="A152" s="237"/>
      <c r="B152" s="237"/>
      <c r="C152" s="143" t="s">
        <v>18</v>
      </c>
      <c r="D152" s="66">
        <v>2582.3000000000002</v>
      </c>
      <c r="E152" s="66">
        <v>2582.3000000000002</v>
      </c>
      <c r="F152" s="202">
        <f t="shared" si="2"/>
        <v>1</v>
      </c>
    </row>
    <row r="153" spans="1:6" ht="22.5" thickBot="1">
      <c r="A153" s="237"/>
      <c r="B153" s="237"/>
      <c r="C153" s="143" t="s">
        <v>19</v>
      </c>
      <c r="D153" s="66">
        <v>3085.6192299999998</v>
      </c>
      <c r="E153" s="66">
        <v>3085.6192299999998</v>
      </c>
      <c r="F153" s="202">
        <f t="shared" si="2"/>
        <v>1</v>
      </c>
    </row>
    <row r="154" spans="1:6" ht="33" thickBot="1">
      <c r="A154" s="237"/>
      <c r="B154" s="237"/>
      <c r="C154" s="143" t="s">
        <v>20</v>
      </c>
      <c r="D154" s="66">
        <v>0</v>
      </c>
      <c r="E154" s="66">
        <v>0</v>
      </c>
      <c r="F154" s="202">
        <v>0</v>
      </c>
    </row>
    <row r="155" spans="1:6" ht="22.5" thickBot="1">
      <c r="A155" s="238"/>
      <c r="B155" s="238"/>
      <c r="C155" s="53" t="s">
        <v>161</v>
      </c>
      <c r="D155" s="66">
        <v>14375.406460000002</v>
      </c>
      <c r="E155" s="66">
        <v>13986.074419999999</v>
      </c>
      <c r="F155" s="202">
        <f t="shared" si="2"/>
        <v>0.97291679779049511</v>
      </c>
    </row>
    <row r="156" spans="1:6" ht="12.75" thickBot="1">
      <c r="A156" s="239" t="s">
        <v>140</v>
      </c>
      <c r="B156" s="233" t="s">
        <v>398</v>
      </c>
      <c r="C156" s="145" t="s">
        <v>6</v>
      </c>
      <c r="D156" s="58">
        <v>2109.74269</v>
      </c>
      <c r="E156" s="59">
        <v>2052.8316500000001</v>
      </c>
      <c r="F156" s="198">
        <f t="shared" si="2"/>
        <v>0.97302465354199186</v>
      </c>
    </row>
    <row r="157" spans="1:6" ht="23.25" thickBot="1">
      <c r="A157" s="240"/>
      <c r="B157" s="234"/>
      <c r="C157" s="7" t="s">
        <v>5</v>
      </c>
      <c r="D157" s="61"/>
      <c r="E157" s="57"/>
      <c r="F157" s="200"/>
    </row>
    <row r="158" spans="1:6" ht="12.75" thickBot="1">
      <c r="A158" s="240"/>
      <c r="B158" s="234"/>
      <c r="C158" s="7" t="s">
        <v>18</v>
      </c>
      <c r="D158" s="61"/>
      <c r="E158" s="57"/>
      <c r="F158" s="200"/>
    </row>
    <row r="159" spans="1:6" ht="23.25" thickBot="1">
      <c r="A159" s="240"/>
      <c r="B159" s="234"/>
      <c r="C159" s="7" t="s">
        <v>19</v>
      </c>
      <c r="D159" s="61"/>
      <c r="E159" s="57"/>
      <c r="F159" s="200"/>
    </row>
    <row r="160" spans="1:6" ht="34.5" thickBot="1">
      <c r="A160" s="240"/>
      <c r="B160" s="234"/>
      <c r="C160" s="7" t="s">
        <v>20</v>
      </c>
      <c r="D160" s="61"/>
      <c r="E160" s="57"/>
      <c r="F160" s="200"/>
    </row>
    <row r="161" spans="1:6" ht="23.25" thickBot="1">
      <c r="A161" s="241"/>
      <c r="B161" s="235"/>
      <c r="C161" s="7" t="s">
        <v>161</v>
      </c>
      <c r="D161" s="61">
        <v>2109.74269</v>
      </c>
      <c r="E161" s="61">
        <v>2052.8316500000001</v>
      </c>
      <c r="F161" s="200">
        <f t="shared" si="2"/>
        <v>0.97302465354199186</v>
      </c>
    </row>
    <row r="162" spans="1:6" ht="12.75" thickBot="1">
      <c r="A162" s="239" t="s">
        <v>141</v>
      </c>
      <c r="B162" s="233" t="s">
        <v>399</v>
      </c>
      <c r="C162" s="145" t="s">
        <v>6</v>
      </c>
      <c r="D162" s="58">
        <v>100</v>
      </c>
      <c r="E162" s="59">
        <v>97.372399999999999</v>
      </c>
      <c r="F162" s="198">
        <f t="shared" si="2"/>
        <v>0.97372400000000003</v>
      </c>
    </row>
    <row r="163" spans="1:6" ht="23.25" thickBot="1">
      <c r="A163" s="240"/>
      <c r="B163" s="234"/>
      <c r="C163" s="7" t="s">
        <v>5</v>
      </c>
      <c r="D163" s="61"/>
      <c r="E163" s="57"/>
      <c r="F163" s="200"/>
    </row>
    <row r="164" spans="1:6" ht="12.75" thickBot="1">
      <c r="A164" s="240"/>
      <c r="B164" s="234"/>
      <c r="C164" s="7" t="s">
        <v>18</v>
      </c>
      <c r="D164" s="61"/>
      <c r="E164" s="57"/>
      <c r="F164" s="200"/>
    </row>
    <row r="165" spans="1:6" ht="23.25" thickBot="1">
      <c r="A165" s="240"/>
      <c r="B165" s="234"/>
      <c r="C165" s="7" t="s">
        <v>19</v>
      </c>
      <c r="D165" s="61"/>
      <c r="E165" s="57"/>
      <c r="F165" s="200"/>
    </row>
    <row r="166" spans="1:6" ht="34.5" thickBot="1">
      <c r="A166" s="240"/>
      <c r="B166" s="234"/>
      <c r="C166" s="7" t="s">
        <v>20</v>
      </c>
      <c r="D166" s="61"/>
      <c r="E166" s="57"/>
      <c r="F166" s="200"/>
    </row>
    <row r="167" spans="1:6" ht="23.25" thickBot="1">
      <c r="A167" s="241"/>
      <c r="B167" s="235"/>
      <c r="C167" s="7" t="s">
        <v>161</v>
      </c>
      <c r="D167" s="61">
        <v>100</v>
      </c>
      <c r="E167" s="61">
        <v>97.372399999999999</v>
      </c>
      <c r="F167" s="200">
        <f t="shared" si="2"/>
        <v>0.97372400000000003</v>
      </c>
    </row>
    <row r="168" spans="1:6" ht="12.75" thickBot="1">
      <c r="A168" s="233" t="s">
        <v>142</v>
      </c>
      <c r="B168" s="233" t="s">
        <v>233</v>
      </c>
      <c r="C168" s="145" t="s">
        <v>6</v>
      </c>
      <c r="D168" s="58">
        <v>3435.6192299999998</v>
      </c>
      <c r="E168" s="59">
        <v>3402.9692299999997</v>
      </c>
      <c r="F168" s="198">
        <f t="shared" si="2"/>
        <v>0.99049661856736082</v>
      </c>
    </row>
    <row r="169" spans="1:6" ht="23.25" thickBot="1">
      <c r="A169" s="234"/>
      <c r="B169" s="234"/>
      <c r="C169" s="7" t="s">
        <v>5</v>
      </c>
      <c r="D169" s="61"/>
      <c r="E169" s="57"/>
      <c r="F169" s="200"/>
    </row>
    <row r="170" spans="1:6" ht="12.75" thickBot="1">
      <c r="A170" s="234"/>
      <c r="B170" s="234"/>
      <c r="C170" s="7" t="s">
        <v>18</v>
      </c>
      <c r="D170" s="56"/>
      <c r="E170" s="57"/>
      <c r="F170" s="200"/>
    </row>
    <row r="171" spans="1:6" ht="23.25" thickBot="1">
      <c r="A171" s="234"/>
      <c r="B171" s="234"/>
      <c r="C171" s="7" t="s">
        <v>19</v>
      </c>
      <c r="D171" s="56">
        <v>3085.6192299999998</v>
      </c>
      <c r="E171" s="56">
        <v>3085.6192299999998</v>
      </c>
      <c r="F171" s="200">
        <f t="shared" si="2"/>
        <v>1</v>
      </c>
    </row>
    <row r="172" spans="1:6" ht="34.5" thickBot="1">
      <c r="A172" s="234"/>
      <c r="B172" s="234"/>
      <c r="C172" s="7" t="s">
        <v>20</v>
      </c>
      <c r="D172" s="61"/>
      <c r="E172" s="57"/>
      <c r="F172" s="200"/>
    </row>
    <row r="173" spans="1:6" ht="23.25" thickBot="1">
      <c r="A173" s="235"/>
      <c r="B173" s="235"/>
      <c r="C173" s="7" t="s">
        <v>161</v>
      </c>
      <c r="D173" s="56">
        <v>350</v>
      </c>
      <c r="E173" s="56">
        <v>317.35000000000002</v>
      </c>
      <c r="F173" s="200">
        <f t="shared" si="2"/>
        <v>0.90671428571428581</v>
      </c>
    </row>
    <row r="174" spans="1:6" ht="12.75" thickBot="1">
      <c r="A174" s="239" t="s">
        <v>143</v>
      </c>
      <c r="B174" s="233" t="s">
        <v>190</v>
      </c>
      <c r="C174" s="145" t="s">
        <v>6</v>
      </c>
      <c r="D174" s="58">
        <v>1368.4210599999999</v>
      </c>
      <c r="E174" s="59">
        <v>1368.4210599999999</v>
      </c>
      <c r="F174" s="198">
        <f t="shared" si="2"/>
        <v>1</v>
      </c>
    </row>
    <row r="175" spans="1:6" ht="23.25" thickBot="1">
      <c r="A175" s="240"/>
      <c r="B175" s="234"/>
      <c r="C175" s="7" t="s">
        <v>5</v>
      </c>
      <c r="D175" s="61"/>
      <c r="E175" s="57"/>
      <c r="F175" s="200"/>
    </row>
    <row r="176" spans="1:6" ht="12.75" thickBot="1">
      <c r="A176" s="240"/>
      <c r="B176" s="234"/>
      <c r="C176" s="7" t="s">
        <v>18</v>
      </c>
      <c r="D176" s="139">
        <v>1300</v>
      </c>
      <c r="E176" s="139">
        <v>1300</v>
      </c>
      <c r="F176" s="200">
        <f t="shared" si="2"/>
        <v>1</v>
      </c>
    </row>
    <row r="177" spans="1:6" ht="23.25" thickBot="1">
      <c r="A177" s="240"/>
      <c r="B177" s="234"/>
      <c r="C177" s="7" t="s">
        <v>19</v>
      </c>
      <c r="D177" s="139"/>
      <c r="E177" s="139"/>
      <c r="F177" s="200"/>
    </row>
    <row r="178" spans="1:6" ht="34.5" thickBot="1">
      <c r="A178" s="240"/>
      <c r="B178" s="234"/>
      <c r="C178" s="7" t="s">
        <v>20</v>
      </c>
      <c r="D178" s="137"/>
      <c r="E178" s="137"/>
      <c r="F178" s="200"/>
    </row>
    <row r="179" spans="1:6" ht="23.25" thickBot="1">
      <c r="A179" s="241"/>
      <c r="B179" s="235"/>
      <c r="C179" s="7" t="s">
        <v>161</v>
      </c>
      <c r="D179" s="139">
        <v>68.421059999999997</v>
      </c>
      <c r="E179" s="139">
        <v>68.421059999999997</v>
      </c>
      <c r="F179" s="200">
        <f t="shared" si="2"/>
        <v>1</v>
      </c>
    </row>
    <row r="180" spans="1:6" ht="12.75" thickBot="1">
      <c r="A180" s="239" t="s">
        <v>144</v>
      </c>
      <c r="B180" s="233" t="s">
        <v>400</v>
      </c>
      <c r="C180" s="145" t="s">
        <v>6</v>
      </c>
      <c r="D180" s="58">
        <v>1159.231</v>
      </c>
      <c r="E180" s="59">
        <v>1159.231</v>
      </c>
      <c r="F180" s="198">
        <f t="shared" si="2"/>
        <v>1</v>
      </c>
    </row>
    <row r="181" spans="1:6" ht="23.25" thickBot="1">
      <c r="A181" s="240"/>
      <c r="B181" s="234"/>
      <c r="C181" s="7" t="s">
        <v>5</v>
      </c>
      <c r="D181" s="61"/>
      <c r="E181" s="57"/>
      <c r="F181" s="200"/>
    </row>
    <row r="182" spans="1:6" ht="12.75" thickBot="1">
      <c r="A182" s="240"/>
      <c r="B182" s="234"/>
      <c r="C182" s="7" t="s">
        <v>18</v>
      </c>
      <c r="D182" s="139">
        <v>1054.9000000000001</v>
      </c>
      <c r="E182" s="139">
        <v>1054.9000000000001</v>
      </c>
      <c r="F182" s="200">
        <f t="shared" si="2"/>
        <v>1</v>
      </c>
    </row>
    <row r="183" spans="1:6" ht="23.25" thickBot="1">
      <c r="A183" s="240"/>
      <c r="B183" s="234"/>
      <c r="C183" s="7" t="s">
        <v>19</v>
      </c>
      <c r="D183" s="139"/>
      <c r="E183" s="139"/>
      <c r="F183" s="200"/>
    </row>
    <row r="184" spans="1:6" ht="34.5" thickBot="1">
      <c r="A184" s="240"/>
      <c r="B184" s="234"/>
      <c r="C184" s="7" t="s">
        <v>20</v>
      </c>
      <c r="D184" s="137"/>
      <c r="E184" s="137"/>
      <c r="F184" s="200"/>
    </row>
    <row r="185" spans="1:6" ht="23.25" thickBot="1">
      <c r="A185" s="241"/>
      <c r="B185" s="235"/>
      <c r="C185" s="7" t="s">
        <v>161</v>
      </c>
      <c r="D185" s="139">
        <v>104.331</v>
      </c>
      <c r="E185" s="139">
        <v>104.331</v>
      </c>
      <c r="F185" s="200">
        <f t="shared" si="2"/>
        <v>1</v>
      </c>
    </row>
    <row r="186" spans="1:6" ht="12.75" thickBot="1">
      <c r="A186" s="233" t="s">
        <v>145</v>
      </c>
      <c r="B186" s="233" t="s">
        <v>130</v>
      </c>
      <c r="C186" s="145" t="s">
        <v>6</v>
      </c>
      <c r="D186" s="58">
        <v>106.17</v>
      </c>
      <c r="E186" s="59">
        <v>93.631919999999994</v>
      </c>
      <c r="F186" s="198">
        <f t="shared" si="2"/>
        <v>0.88190562305736075</v>
      </c>
    </row>
    <row r="187" spans="1:6" ht="23.25" thickBot="1">
      <c r="A187" s="234"/>
      <c r="B187" s="234"/>
      <c r="C187" s="7" t="s">
        <v>5</v>
      </c>
      <c r="D187" s="61"/>
      <c r="E187" s="57"/>
      <c r="F187" s="200"/>
    </row>
    <row r="188" spans="1:6" ht="12.75" thickBot="1">
      <c r="A188" s="234"/>
      <c r="B188" s="234"/>
      <c r="C188" s="7" t="s">
        <v>18</v>
      </c>
      <c r="D188" s="61"/>
      <c r="E188" s="57"/>
      <c r="F188" s="200"/>
    </row>
    <row r="189" spans="1:6" ht="23.25" thickBot="1">
      <c r="A189" s="234"/>
      <c r="B189" s="234"/>
      <c r="C189" s="7" t="s">
        <v>19</v>
      </c>
      <c r="D189" s="61"/>
      <c r="E189" s="57"/>
      <c r="F189" s="200"/>
    </row>
    <row r="190" spans="1:6" ht="34.5" thickBot="1">
      <c r="A190" s="234"/>
      <c r="B190" s="234"/>
      <c r="C190" s="7" t="s">
        <v>20</v>
      </c>
      <c r="D190" s="61"/>
      <c r="E190" s="57"/>
      <c r="F190" s="200"/>
    </row>
    <row r="191" spans="1:6" ht="23.25" thickBot="1">
      <c r="A191" s="235"/>
      <c r="B191" s="235"/>
      <c r="C191" s="7" t="s">
        <v>161</v>
      </c>
      <c r="D191" s="61">
        <v>106.17</v>
      </c>
      <c r="E191" s="61">
        <v>93.631919999999994</v>
      </c>
      <c r="F191" s="200">
        <f t="shared" si="2"/>
        <v>0.88190562305736075</v>
      </c>
    </row>
    <row r="192" spans="1:6" ht="12.75" thickBot="1">
      <c r="A192" s="233" t="s">
        <v>146</v>
      </c>
      <c r="B192" s="233" t="s">
        <v>131</v>
      </c>
      <c r="C192" s="145" t="s">
        <v>6</v>
      </c>
      <c r="D192" s="58">
        <v>0</v>
      </c>
      <c r="E192" s="59">
        <v>0</v>
      </c>
      <c r="F192" s="198">
        <v>0</v>
      </c>
    </row>
    <row r="193" spans="1:6" ht="23.25" thickBot="1">
      <c r="A193" s="234"/>
      <c r="B193" s="234"/>
      <c r="C193" s="7" t="s">
        <v>5</v>
      </c>
      <c r="D193" s="61"/>
      <c r="E193" s="57"/>
      <c r="F193" s="200"/>
    </row>
    <row r="194" spans="1:6" ht="12.75" thickBot="1">
      <c r="A194" s="234"/>
      <c r="B194" s="234"/>
      <c r="C194" s="7" t="s">
        <v>18</v>
      </c>
      <c r="D194" s="61"/>
      <c r="E194" s="57"/>
      <c r="F194" s="200"/>
    </row>
    <row r="195" spans="1:6" ht="23.25" thickBot="1">
      <c r="A195" s="234"/>
      <c r="B195" s="234"/>
      <c r="C195" s="7" t="s">
        <v>19</v>
      </c>
      <c r="D195" s="61"/>
      <c r="E195" s="57"/>
      <c r="F195" s="200"/>
    </row>
    <row r="196" spans="1:6" ht="34.5" thickBot="1">
      <c r="A196" s="234"/>
      <c r="B196" s="234"/>
      <c r="C196" s="7" t="s">
        <v>20</v>
      </c>
      <c r="D196" s="61"/>
      <c r="E196" s="57"/>
      <c r="F196" s="200"/>
    </row>
    <row r="197" spans="1:6" ht="23.25" thickBot="1">
      <c r="A197" s="235"/>
      <c r="B197" s="235"/>
      <c r="C197" s="7" t="s">
        <v>161</v>
      </c>
      <c r="D197" s="61"/>
      <c r="E197" s="61"/>
      <c r="F197" s="200"/>
    </row>
    <row r="198" spans="1:6" ht="12.75" thickBot="1">
      <c r="A198" s="233" t="s">
        <v>147</v>
      </c>
      <c r="B198" s="233" t="s">
        <v>401</v>
      </c>
      <c r="C198" s="145" t="s">
        <v>6</v>
      </c>
      <c r="D198" s="58">
        <v>1135.4314199999999</v>
      </c>
      <c r="E198" s="59">
        <v>1135.4314199999999</v>
      </c>
      <c r="F198" s="198">
        <f t="shared" ref="F198:F240" si="3">E198/D198</f>
        <v>1</v>
      </c>
    </row>
    <row r="199" spans="1:6" ht="23.25" thickBot="1">
      <c r="A199" s="234"/>
      <c r="B199" s="234"/>
      <c r="C199" s="7" t="s">
        <v>5</v>
      </c>
      <c r="D199" s="61"/>
      <c r="E199" s="57"/>
      <c r="F199" s="200"/>
    </row>
    <row r="200" spans="1:6" ht="12.75" thickBot="1">
      <c r="A200" s="234"/>
      <c r="B200" s="234"/>
      <c r="C200" s="7" t="s">
        <v>18</v>
      </c>
      <c r="D200" s="61"/>
      <c r="E200" s="57"/>
      <c r="F200" s="200"/>
    </row>
    <row r="201" spans="1:6" ht="23.25" thickBot="1">
      <c r="A201" s="234"/>
      <c r="B201" s="234"/>
      <c r="C201" s="7" t="s">
        <v>19</v>
      </c>
      <c r="D201" s="61"/>
      <c r="E201" s="57"/>
      <c r="F201" s="200"/>
    </row>
    <row r="202" spans="1:6" ht="34.5" thickBot="1">
      <c r="A202" s="234"/>
      <c r="B202" s="234"/>
      <c r="C202" s="7" t="s">
        <v>20</v>
      </c>
      <c r="D202" s="61"/>
      <c r="E202" s="57"/>
      <c r="F202" s="200"/>
    </row>
    <row r="203" spans="1:6" ht="23.25" thickBot="1">
      <c r="A203" s="235"/>
      <c r="B203" s="235"/>
      <c r="C203" s="7" t="s">
        <v>161</v>
      </c>
      <c r="D203" s="61">
        <v>1135.4314199999999</v>
      </c>
      <c r="E203" s="61">
        <v>1135.4314199999999</v>
      </c>
      <c r="F203" s="200">
        <f t="shared" si="3"/>
        <v>1</v>
      </c>
    </row>
    <row r="204" spans="1:6" ht="12.75" thickBot="1">
      <c r="A204" s="233" t="s">
        <v>148</v>
      </c>
      <c r="B204" s="233" t="s">
        <v>402</v>
      </c>
      <c r="C204" s="145" t="s">
        <v>6</v>
      </c>
      <c r="D204" s="58">
        <v>150</v>
      </c>
      <c r="E204" s="59">
        <v>133.75526000000002</v>
      </c>
      <c r="F204" s="198">
        <f t="shared" si="3"/>
        <v>0.89170173333333347</v>
      </c>
    </row>
    <row r="205" spans="1:6" ht="23.25" thickBot="1">
      <c r="A205" s="234"/>
      <c r="B205" s="234"/>
      <c r="C205" s="7" t="s">
        <v>5</v>
      </c>
      <c r="D205" s="61"/>
      <c r="E205" s="57"/>
      <c r="F205" s="200"/>
    </row>
    <row r="206" spans="1:6" ht="12.75" thickBot="1">
      <c r="A206" s="234"/>
      <c r="B206" s="234"/>
      <c r="C206" s="7" t="s">
        <v>18</v>
      </c>
      <c r="D206" s="61"/>
      <c r="E206" s="57"/>
      <c r="F206" s="200"/>
    </row>
    <row r="207" spans="1:6" ht="23.25" thickBot="1">
      <c r="A207" s="234"/>
      <c r="B207" s="234"/>
      <c r="C207" s="7" t="s">
        <v>19</v>
      </c>
      <c r="D207" s="61"/>
      <c r="E207" s="57"/>
      <c r="F207" s="200"/>
    </row>
    <row r="208" spans="1:6" ht="34.5" thickBot="1">
      <c r="A208" s="234"/>
      <c r="B208" s="234"/>
      <c r="C208" s="7" t="s">
        <v>20</v>
      </c>
      <c r="D208" s="61"/>
      <c r="E208" s="57"/>
      <c r="F208" s="200"/>
    </row>
    <row r="209" spans="1:6" ht="23.25" thickBot="1">
      <c r="A209" s="235"/>
      <c r="B209" s="235"/>
      <c r="C209" s="7" t="s">
        <v>161</v>
      </c>
      <c r="D209" s="61">
        <v>150</v>
      </c>
      <c r="E209" s="61">
        <v>133.75526000000002</v>
      </c>
      <c r="F209" s="200">
        <f t="shared" si="3"/>
        <v>0.89170173333333347</v>
      </c>
    </row>
    <row r="210" spans="1:6" ht="12.75" thickBot="1">
      <c r="A210" s="233" t="s">
        <v>149</v>
      </c>
      <c r="B210" s="233" t="s">
        <v>186</v>
      </c>
      <c r="C210" s="145" t="s">
        <v>6</v>
      </c>
      <c r="D210" s="58">
        <v>3059</v>
      </c>
      <c r="E210" s="59">
        <v>3052.4657999999999</v>
      </c>
      <c r="F210" s="198">
        <f t="shared" si="3"/>
        <v>0.99786394246485777</v>
      </c>
    </row>
    <row r="211" spans="1:6" ht="23.25" thickBot="1">
      <c r="A211" s="234"/>
      <c r="B211" s="234"/>
      <c r="C211" s="7" t="s">
        <v>5</v>
      </c>
      <c r="D211" s="61"/>
      <c r="E211" s="57"/>
      <c r="F211" s="200"/>
    </row>
    <row r="212" spans="1:6" ht="12.75" thickBot="1">
      <c r="A212" s="234"/>
      <c r="B212" s="234"/>
      <c r="C212" s="7" t="s">
        <v>18</v>
      </c>
      <c r="D212" s="61"/>
      <c r="E212" s="57"/>
      <c r="F212" s="200"/>
    </row>
    <row r="213" spans="1:6" ht="23.25" thickBot="1">
      <c r="A213" s="234"/>
      <c r="B213" s="234"/>
      <c r="C213" s="7" t="s">
        <v>19</v>
      </c>
      <c r="D213" s="61"/>
      <c r="E213" s="57"/>
      <c r="F213" s="200"/>
    </row>
    <row r="214" spans="1:6" ht="34.5" thickBot="1">
      <c r="A214" s="234"/>
      <c r="B214" s="234"/>
      <c r="C214" s="7" t="s">
        <v>20</v>
      </c>
      <c r="D214" s="61"/>
      <c r="E214" s="57"/>
      <c r="F214" s="200"/>
    </row>
    <row r="215" spans="1:6" ht="23.25" thickBot="1">
      <c r="A215" s="235"/>
      <c r="B215" s="235"/>
      <c r="C215" s="7" t="s">
        <v>161</v>
      </c>
      <c r="D215" s="61">
        <v>3059</v>
      </c>
      <c r="E215" s="61">
        <v>3052.4657999999999</v>
      </c>
      <c r="F215" s="200">
        <f t="shared" si="3"/>
        <v>0.99786394246485777</v>
      </c>
    </row>
    <row r="216" spans="1:6" ht="12.75" thickBot="1">
      <c r="A216" s="233" t="s">
        <v>150</v>
      </c>
      <c r="B216" s="233" t="s">
        <v>162</v>
      </c>
      <c r="C216" s="145" t="s">
        <v>6</v>
      </c>
      <c r="D216" s="58">
        <v>250</v>
      </c>
      <c r="E216" s="59">
        <v>250</v>
      </c>
      <c r="F216" s="198">
        <f t="shared" si="3"/>
        <v>1</v>
      </c>
    </row>
    <row r="217" spans="1:6" ht="23.25" thickBot="1">
      <c r="A217" s="234"/>
      <c r="B217" s="234"/>
      <c r="C217" s="7" t="s">
        <v>5</v>
      </c>
      <c r="D217" s="61"/>
      <c r="E217" s="57"/>
      <c r="F217" s="200"/>
    </row>
    <row r="218" spans="1:6" ht="12.75" thickBot="1">
      <c r="A218" s="234"/>
      <c r="B218" s="234"/>
      <c r="C218" s="7" t="s">
        <v>18</v>
      </c>
      <c r="D218" s="61"/>
      <c r="E218" s="57"/>
      <c r="F218" s="200"/>
    </row>
    <row r="219" spans="1:6" ht="23.25" thickBot="1">
      <c r="A219" s="234"/>
      <c r="B219" s="234"/>
      <c r="C219" s="7" t="s">
        <v>19</v>
      </c>
      <c r="D219" s="61"/>
      <c r="E219" s="57"/>
      <c r="F219" s="200"/>
    </row>
    <row r="220" spans="1:6" ht="34.5" thickBot="1">
      <c r="A220" s="234"/>
      <c r="B220" s="234"/>
      <c r="C220" s="7" t="s">
        <v>20</v>
      </c>
      <c r="D220" s="61"/>
      <c r="E220" s="57"/>
      <c r="F220" s="200"/>
    </row>
    <row r="221" spans="1:6" ht="23.25" thickBot="1">
      <c r="A221" s="235"/>
      <c r="B221" s="235"/>
      <c r="C221" s="7" t="s">
        <v>161</v>
      </c>
      <c r="D221" s="61">
        <v>250</v>
      </c>
      <c r="E221" s="61">
        <v>250</v>
      </c>
      <c r="F221" s="200">
        <f t="shared" si="3"/>
        <v>1</v>
      </c>
    </row>
    <row r="222" spans="1:6" ht="12.75" thickBot="1">
      <c r="A222" s="233" t="s">
        <v>151</v>
      </c>
      <c r="B222" s="233" t="s">
        <v>133</v>
      </c>
      <c r="C222" s="145" t="s">
        <v>6</v>
      </c>
      <c r="D222" s="58">
        <v>480.46984999999995</v>
      </c>
      <c r="E222" s="59">
        <v>439.93439999999998</v>
      </c>
      <c r="F222" s="198">
        <f t="shared" si="3"/>
        <v>0.91563372811009891</v>
      </c>
    </row>
    <row r="223" spans="1:6" ht="23.25" thickBot="1">
      <c r="A223" s="234"/>
      <c r="B223" s="234"/>
      <c r="C223" s="7" t="s">
        <v>5</v>
      </c>
      <c r="D223" s="61"/>
      <c r="E223" s="57"/>
      <c r="F223" s="200"/>
    </row>
    <row r="224" spans="1:6" ht="12.75" thickBot="1">
      <c r="A224" s="234"/>
      <c r="B224" s="234"/>
      <c r="C224" s="7" t="s">
        <v>18</v>
      </c>
      <c r="D224" s="61"/>
      <c r="E224" s="57"/>
      <c r="F224" s="200"/>
    </row>
    <row r="225" spans="1:6" ht="23.25" thickBot="1">
      <c r="A225" s="234"/>
      <c r="B225" s="234"/>
      <c r="C225" s="7" t="s">
        <v>19</v>
      </c>
      <c r="D225" s="61"/>
      <c r="E225" s="57"/>
      <c r="F225" s="200"/>
    </row>
    <row r="226" spans="1:6" ht="34.5" thickBot="1">
      <c r="A226" s="234"/>
      <c r="B226" s="234"/>
      <c r="C226" s="7" t="s">
        <v>20</v>
      </c>
      <c r="D226" s="61"/>
      <c r="E226" s="57"/>
      <c r="F226" s="200"/>
    </row>
    <row r="227" spans="1:6" ht="23.25" thickBot="1">
      <c r="A227" s="235"/>
      <c r="B227" s="235"/>
      <c r="C227" s="7" t="s">
        <v>161</v>
      </c>
      <c r="D227" s="61">
        <v>480.46984999999995</v>
      </c>
      <c r="E227" s="61">
        <v>439.93439999999998</v>
      </c>
      <c r="F227" s="200">
        <f t="shared" si="3"/>
        <v>0.91563372811009891</v>
      </c>
    </row>
    <row r="228" spans="1:6" ht="12.75" thickBot="1">
      <c r="A228" s="233" t="s">
        <v>152</v>
      </c>
      <c r="B228" s="233" t="s">
        <v>187</v>
      </c>
      <c r="C228" s="145" t="s">
        <v>6</v>
      </c>
      <c r="D228" s="58">
        <v>5185.838600000001</v>
      </c>
      <c r="E228" s="59">
        <v>4978.7047899999998</v>
      </c>
      <c r="F228" s="198">
        <f t="shared" si="3"/>
        <v>0.96005779855933016</v>
      </c>
    </row>
    <row r="229" spans="1:6" ht="23.25" thickBot="1">
      <c r="A229" s="234"/>
      <c r="B229" s="234"/>
      <c r="C229" s="7" t="s">
        <v>5</v>
      </c>
      <c r="D229" s="61"/>
      <c r="E229" s="57"/>
      <c r="F229" s="200"/>
    </row>
    <row r="230" spans="1:6" ht="12.75" thickBot="1">
      <c r="A230" s="234"/>
      <c r="B230" s="234"/>
      <c r="C230" s="7" t="s">
        <v>18</v>
      </c>
      <c r="D230" s="61"/>
      <c r="E230" s="57"/>
      <c r="F230" s="200"/>
    </row>
    <row r="231" spans="1:6" ht="23.25" thickBot="1">
      <c r="A231" s="234"/>
      <c r="B231" s="234"/>
      <c r="C231" s="7" t="s">
        <v>19</v>
      </c>
      <c r="D231" s="61"/>
      <c r="E231" s="57"/>
      <c r="F231" s="200"/>
    </row>
    <row r="232" spans="1:6" ht="34.5" thickBot="1">
      <c r="A232" s="234"/>
      <c r="B232" s="234"/>
      <c r="C232" s="7" t="s">
        <v>20</v>
      </c>
      <c r="D232" s="61"/>
      <c r="E232" s="57"/>
      <c r="F232" s="200"/>
    </row>
    <row r="233" spans="1:6" ht="23.25" thickBot="1">
      <c r="A233" s="235"/>
      <c r="B233" s="235"/>
      <c r="C233" s="7" t="s">
        <v>161</v>
      </c>
      <c r="D233" s="61">
        <v>5185.838600000001</v>
      </c>
      <c r="E233" s="61">
        <v>4978.7047899999998</v>
      </c>
      <c r="F233" s="200">
        <f t="shared" si="3"/>
        <v>0.96005779855933016</v>
      </c>
    </row>
    <row r="234" spans="1:6" ht="12.75" thickBot="1">
      <c r="A234" s="233" t="s">
        <v>153</v>
      </c>
      <c r="B234" s="233" t="s">
        <v>283</v>
      </c>
      <c r="C234" s="145" t="s">
        <v>6</v>
      </c>
      <c r="D234" s="58">
        <v>702.7</v>
      </c>
      <c r="E234" s="59">
        <v>702.697</v>
      </c>
      <c r="F234" s="198">
        <f t="shared" si="3"/>
        <v>0.99999573075281056</v>
      </c>
    </row>
    <row r="235" spans="1:6" ht="23.25" thickBot="1">
      <c r="A235" s="234"/>
      <c r="B235" s="234"/>
      <c r="C235" s="7" t="s">
        <v>5</v>
      </c>
      <c r="D235" s="61"/>
      <c r="E235" s="57"/>
      <c r="F235" s="200"/>
    </row>
    <row r="236" spans="1:6" ht="12.75" thickBot="1">
      <c r="A236" s="234"/>
      <c r="B236" s="234"/>
      <c r="C236" s="7" t="s">
        <v>18</v>
      </c>
      <c r="D236" s="61"/>
      <c r="E236" s="57"/>
      <c r="F236" s="200"/>
    </row>
    <row r="237" spans="1:6" ht="23.25" thickBot="1">
      <c r="A237" s="234"/>
      <c r="B237" s="234"/>
      <c r="C237" s="7" t="s">
        <v>19</v>
      </c>
      <c r="D237" s="61"/>
      <c r="E237" s="57"/>
      <c r="F237" s="200"/>
    </row>
    <row r="238" spans="1:6" ht="34.5" thickBot="1">
      <c r="A238" s="234"/>
      <c r="B238" s="234"/>
      <c r="C238" s="7" t="s">
        <v>20</v>
      </c>
      <c r="D238" s="61"/>
      <c r="E238" s="57"/>
      <c r="F238" s="200"/>
    </row>
    <row r="239" spans="1:6" ht="23.25" thickBot="1">
      <c r="A239" s="235"/>
      <c r="B239" s="235"/>
      <c r="C239" s="7" t="s">
        <v>161</v>
      </c>
      <c r="D239" s="61">
        <v>702.7</v>
      </c>
      <c r="E239" s="61">
        <v>702.697</v>
      </c>
      <c r="F239" s="200">
        <f t="shared" si="3"/>
        <v>0.99999573075281056</v>
      </c>
    </row>
    <row r="240" spans="1:6" ht="12.75" thickBot="1">
      <c r="A240" s="233" t="s">
        <v>163</v>
      </c>
      <c r="B240" s="233" t="s">
        <v>188</v>
      </c>
      <c r="C240" s="145" t="s">
        <v>6</v>
      </c>
      <c r="D240" s="58">
        <v>400</v>
      </c>
      <c r="E240" s="59">
        <v>385.84771999999998</v>
      </c>
      <c r="F240" s="198">
        <f t="shared" si="3"/>
        <v>0.96461929999999996</v>
      </c>
    </row>
    <row r="241" spans="1:6" ht="23.25" thickBot="1">
      <c r="A241" s="234"/>
      <c r="B241" s="234"/>
      <c r="C241" s="7" t="s">
        <v>5</v>
      </c>
      <c r="D241" s="61"/>
      <c r="E241" s="57"/>
      <c r="F241" s="200"/>
    </row>
    <row r="242" spans="1:6" ht="12.75" thickBot="1">
      <c r="A242" s="234"/>
      <c r="B242" s="234"/>
      <c r="C242" s="7" t="s">
        <v>18</v>
      </c>
      <c r="D242" s="61"/>
      <c r="E242" s="57"/>
      <c r="F242" s="200"/>
    </row>
    <row r="243" spans="1:6" ht="23.25" thickBot="1">
      <c r="A243" s="234"/>
      <c r="B243" s="234"/>
      <c r="C243" s="7" t="s">
        <v>19</v>
      </c>
      <c r="D243" s="61"/>
      <c r="E243" s="57"/>
      <c r="F243" s="200"/>
    </row>
    <row r="244" spans="1:6" ht="34.5" thickBot="1">
      <c r="A244" s="234"/>
      <c r="B244" s="234"/>
      <c r="C244" s="7" t="s">
        <v>20</v>
      </c>
      <c r="D244" s="61"/>
      <c r="E244" s="57"/>
      <c r="F244" s="200"/>
    </row>
    <row r="245" spans="1:6" ht="23.25" thickBot="1">
      <c r="A245" s="235"/>
      <c r="B245" s="235"/>
      <c r="C245" s="7" t="s">
        <v>161</v>
      </c>
      <c r="D245" s="61">
        <v>400</v>
      </c>
      <c r="E245" s="61">
        <v>385.84771999999998</v>
      </c>
      <c r="F245" s="200">
        <f t="shared" ref="F245:F299" si="4">E245/D245</f>
        <v>0.96461929999999996</v>
      </c>
    </row>
    <row r="246" spans="1:6" ht="12.75" thickBot="1">
      <c r="A246" s="239" t="s">
        <v>199</v>
      </c>
      <c r="B246" s="233" t="s">
        <v>189</v>
      </c>
      <c r="C246" s="145" t="s">
        <v>6</v>
      </c>
      <c r="D246" s="58">
        <v>400.70184</v>
      </c>
      <c r="E246" s="59">
        <v>400.70000000000005</v>
      </c>
      <c r="F246" s="198">
        <f t="shared" si="4"/>
        <v>0.99999540805702325</v>
      </c>
    </row>
    <row r="247" spans="1:6" ht="23.25" thickBot="1">
      <c r="A247" s="240"/>
      <c r="B247" s="234"/>
      <c r="C247" s="7" t="s">
        <v>5</v>
      </c>
      <c r="D247" s="61"/>
      <c r="E247" s="57"/>
      <c r="F247" s="200"/>
    </row>
    <row r="248" spans="1:6" ht="12.75" thickBot="1">
      <c r="A248" s="240"/>
      <c r="B248" s="234"/>
      <c r="C248" s="7" t="s">
        <v>18</v>
      </c>
      <c r="D248" s="61">
        <v>227.4</v>
      </c>
      <c r="E248" s="61">
        <v>227.4</v>
      </c>
      <c r="F248" s="200">
        <f t="shared" si="4"/>
        <v>1</v>
      </c>
    </row>
    <row r="249" spans="1:6" ht="23.25" thickBot="1">
      <c r="A249" s="240"/>
      <c r="B249" s="234"/>
      <c r="C249" s="7" t="s">
        <v>19</v>
      </c>
      <c r="D249" s="61"/>
      <c r="E249" s="57"/>
      <c r="F249" s="200"/>
    </row>
    <row r="250" spans="1:6" ht="34.5" thickBot="1">
      <c r="A250" s="240"/>
      <c r="B250" s="234"/>
      <c r="C250" s="7" t="s">
        <v>20</v>
      </c>
      <c r="D250" s="61"/>
      <c r="E250" s="57"/>
      <c r="F250" s="200"/>
    </row>
    <row r="251" spans="1:6" ht="23.25" thickBot="1">
      <c r="A251" s="241"/>
      <c r="B251" s="235"/>
      <c r="C251" s="7" t="s">
        <v>161</v>
      </c>
      <c r="D251" s="61">
        <v>173.30184</v>
      </c>
      <c r="E251" s="57">
        <v>173.3</v>
      </c>
      <c r="F251" s="200">
        <f t="shared" si="4"/>
        <v>0.99998938268630044</v>
      </c>
    </row>
    <row r="252" spans="1:6" ht="12.75" thickBot="1">
      <c r="A252" s="239" t="s">
        <v>200</v>
      </c>
      <c r="B252" s="233" t="s">
        <v>184</v>
      </c>
      <c r="C252" s="145" t="s">
        <v>6</v>
      </c>
      <c r="D252" s="58">
        <v>0</v>
      </c>
      <c r="E252" s="59">
        <v>0</v>
      </c>
      <c r="F252" s="198">
        <v>0</v>
      </c>
    </row>
    <row r="253" spans="1:6" ht="23.25" thickBot="1">
      <c r="A253" s="240"/>
      <c r="B253" s="234"/>
      <c r="C253" s="7" t="s">
        <v>5</v>
      </c>
      <c r="D253" s="61"/>
      <c r="E253" s="57"/>
      <c r="F253" s="200"/>
    </row>
    <row r="254" spans="1:6" ht="12.75" thickBot="1">
      <c r="A254" s="240"/>
      <c r="B254" s="234"/>
      <c r="C254" s="7" t="s">
        <v>18</v>
      </c>
      <c r="D254" s="61"/>
      <c r="E254" s="61"/>
      <c r="F254" s="200"/>
    </row>
    <row r="255" spans="1:6" ht="23.25" thickBot="1">
      <c r="A255" s="240"/>
      <c r="B255" s="234"/>
      <c r="C255" s="7" t="s">
        <v>19</v>
      </c>
      <c r="D255" s="61"/>
      <c r="E255" s="57"/>
      <c r="F255" s="200"/>
    </row>
    <row r="256" spans="1:6" ht="34.5" thickBot="1">
      <c r="A256" s="240"/>
      <c r="B256" s="234"/>
      <c r="C256" s="7" t="s">
        <v>20</v>
      </c>
      <c r="D256" s="61"/>
      <c r="E256" s="57"/>
      <c r="F256" s="200"/>
    </row>
    <row r="257" spans="1:6" ht="23.25" thickBot="1">
      <c r="A257" s="241"/>
      <c r="B257" s="235"/>
      <c r="C257" s="7" t="s">
        <v>161</v>
      </c>
      <c r="D257" s="61"/>
      <c r="E257" s="57"/>
      <c r="F257" s="200"/>
    </row>
    <row r="258" spans="1:6" ht="12.75" thickBot="1">
      <c r="A258" s="233" t="s">
        <v>201</v>
      </c>
      <c r="B258" s="233" t="s">
        <v>190</v>
      </c>
      <c r="C258" s="145" t="s">
        <v>6</v>
      </c>
      <c r="D258" s="58">
        <v>0</v>
      </c>
      <c r="E258" s="59">
        <v>0</v>
      </c>
      <c r="F258" s="198">
        <v>0</v>
      </c>
    </row>
    <row r="259" spans="1:6" ht="23.25" thickBot="1">
      <c r="A259" s="234"/>
      <c r="B259" s="234"/>
      <c r="C259" s="7" t="s">
        <v>5</v>
      </c>
      <c r="D259" s="61"/>
      <c r="E259" s="57"/>
      <c r="F259" s="200"/>
    </row>
    <row r="260" spans="1:6" ht="12.75" thickBot="1">
      <c r="A260" s="234"/>
      <c r="B260" s="234"/>
      <c r="C260" s="7" t="s">
        <v>18</v>
      </c>
      <c r="D260" s="61"/>
      <c r="E260" s="61"/>
      <c r="F260" s="200"/>
    </row>
    <row r="261" spans="1:6" ht="23.25" thickBot="1">
      <c r="A261" s="234"/>
      <c r="B261" s="234"/>
      <c r="C261" s="7" t="s">
        <v>19</v>
      </c>
      <c r="D261" s="61"/>
      <c r="E261" s="57"/>
      <c r="F261" s="200"/>
    </row>
    <row r="262" spans="1:6" ht="34.5" thickBot="1">
      <c r="A262" s="234"/>
      <c r="B262" s="234"/>
      <c r="C262" s="7" t="s">
        <v>20</v>
      </c>
      <c r="D262" s="61"/>
      <c r="E262" s="57"/>
      <c r="F262" s="200"/>
    </row>
    <row r="263" spans="1:6" ht="23.25" thickBot="1">
      <c r="A263" s="235"/>
      <c r="B263" s="235"/>
      <c r="C263" s="7" t="s">
        <v>161</v>
      </c>
      <c r="D263" s="61"/>
      <c r="E263" s="61"/>
      <c r="F263" s="200"/>
    </row>
    <row r="264" spans="1:6" ht="12.75" thickBot="1">
      <c r="A264" s="236" t="s">
        <v>3</v>
      </c>
      <c r="B264" s="236" t="s">
        <v>134</v>
      </c>
      <c r="C264" s="142" t="s">
        <v>6</v>
      </c>
      <c r="D264" s="64">
        <v>18093.759999999998</v>
      </c>
      <c r="E264" s="65">
        <v>18093.759999999998</v>
      </c>
      <c r="F264" s="201">
        <f t="shared" si="4"/>
        <v>1</v>
      </c>
    </row>
    <row r="265" spans="1:6" ht="33" thickBot="1">
      <c r="A265" s="237"/>
      <c r="B265" s="237"/>
      <c r="C265" s="143" t="s">
        <v>5</v>
      </c>
      <c r="D265" s="66">
        <v>0</v>
      </c>
      <c r="E265" s="66">
        <v>0</v>
      </c>
      <c r="F265" s="202">
        <v>0</v>
      </c>
    </row>
    <row r="266" spans="1:6" ht="22.5" thickBot="1">
      <c r="A266" s="237"/>
      <c r="B266" s="237"/>
      <c r="C266" s="143" t="s">
        <v>18</v>
      </c>
      <c r="D266" s="66">
        <v>2456.8000000000002</v>
      </c>
      <c r="E266" s="66">
        <v>2456.8000000000002</v>
      </c>
      <c r="F266" s="202">
        <f t="shared" si="4"/>
        <v>1</v>
      </c>
    </row>
    <row r="267" spans="1:6" ht="22.5" thickBot="1">
      <c r="A267" s="237"/>
      <c r="B267" s="237"/>
      <c r="C267" s="143" t="s">
        <v>19</v>
      </c>
      <c r="D267" s="66">
        <v>0</v>
      </c>
      <c r="E267" s="66">
        <v>0</v>
      </c>
      <c r="F267" s="202">
        <v>0</v>
      </c>
    </row>
    <row r="268" spans="1:6" ht="33" thickBot="1">
      <c r="A268" s="237"/>
      <c r="B268" s="237"/>
      <c r="C268" s="143" t="s">
        <v>20</v>
      </c>
      <c r="D268" s="66">
        <v>0</v>
      </c>
      <c r="E268" s="66">
        <v>0</v>
      </c>
      <c r="F268" s="202">
        <v>0</v>
      </c>
    </row>
    <row r="269" spans="1:6" ht="22.5" thickBot="1">
      <c r="A269" s="238"/>
      <c r="B269" s="238"/>
      <c r="C269" s="53" t="s">
        <v>161</v>
      </c>
      <c r="D269" s="66">
        <v>15636.96</v>
      </c>
      <c r="E269" s="66">
        <v>15636.96</v>
      </c>
      <c r="F269" s="202">
        <f t="shared" si="4"/>
        <v>1</v>
      </c>
    </row>
    <row r="270" spans="1:6" ht="12.75" thickBot="1">
      <c r="A270" s="233" t="s">
        <v>154</v>
      </c>
      <c r="B270" s="233" t="s">
        <v>135</v>
      </c>
      <c r="C270" s="145" t="s">
        <v>6</v>
      </c>
      <c r="D270" s="58">
        <v>12011.4</v>
      </c>
      <c r="E270" s="59">
        <v>12011.4</v>
      </c>
      <c r="F270" s="198">
        <f t="shared" si="4"/>
        <v>1</v>
      </c>
    </row>
    <row r="271" spans="1:6" ht="23.25" thickBot="1">
      <c r="A271" s="234"/>
      <c r="B271" s="234"/>
      <c r="C271" s="7" t="s">
        <v>5</v>
      </c>
      <c r="D271" s="61"/>
      <c r="E271" s="57"/>
      <c r="F271" s="200"/>
    </row>
    <row r="272" spans="1:6" ht="18" customHeight="1" thickBot="1">
      <c r="A272" s="234"/>
      <c r="B272" s="234"/>
      <c r="C272" s="7" t="s">
        <v>18</v>
      </c>
      <c r="D272" s="61"/>
      <c r="E272" s="57"/>
      <c r="F272" s="200"/>
    </row>
    <row r="273" spans="1:6" ht="23.25" thickBot="1">
      <c r="A273" s="234"/>
      <c r="B273" s="234"/>
      <c r="C273" s="7" t="s">
        <v>19</v>
      </c>
      <c r="D273" s="61"/>
      <c r="E273" s="57"/>
      <c r="F273" s="200"/>
    </row>
    <row r="274" spans="1:6" ht="34.5" thickBot="1">
      <c r="A274" s="234"/>
      <c r="B274" s="234"/>
      <c r="C274" s="7" t="s">
        <v>20</v>
      </c>
      <c r="D274" s="61"/>
      <c r="E274" s="57"/>
      <c r="F274" s="200"/>
    </row>
    <row r="275" spans="1:6" ht="23.25" thickBot="1">
      <c r="A275" s="235"/>
      <c r="B275" s="235"/>
      <c r="C275" s="7" t="s">
        <v>161</v>
      </c>
      <c r="D275" s="61">
        <v>12011.4</v>
      </c>
      <c r="E275" s="61">
        <v>12011.4</v>
      </c>
      <c r="F275" s="200">
        <f t="shared" si="4"/>
        <v>1</v>
      </c>
    </row>
    <row r="276" spans="1:6" ht="12.75" thickBot="1">
      <c r="A276" s="233" t="s">
        <v>155</v>
      </c>
      <c r="B276" s="233" t="s">
        <v>136</v>
      </c>
      <c r="C276" s="145" t="s">
        <v>6</v>
      </c>
      <c r="D276" s="58">
        <v>165.35</v>
      </c>
      <c r="E276" s="59">
        <v>165.35</v>
      </c>
      <c r="F276" s="198">
        <f t="shared" si="4"/>
        <v>1</v>
      </c>
    </row>
    <row r="277" spans="1:6" ht="23.25" thickBot="1">
      <c r="A277" s="234"/>
      <c r="B277" s="234"/>
      <c r="C277" s="7" t="s">
        <v>5</v>
      </c>
      <c r="D277" s="61"/>
      <c r="E277" s="57"/>
      <c r="F277" s="200"/>
    </row>
    <row r="278" spans="1:6" ht="12.75" thickBot="1">
      <c r="A278" s="234"/>
      <c r="B278" s="234"/>
      <c r="C278" s="7" t="s">
        <v>18</v>
      </c>
      <c r="D278" s="61"/>
      <c r="E278" s="57"/>
      <c r="F278" s="200"/>
    </row>
    <row r="279" spans="1:6" ht="23.25" thickBot="1">
      <c r="A279" s="234"/>
      <c r="B279" s="234"/>
      <c r="C279" s="7" t="s">
        <v>19</v>
      </c>
      <c r="D279" s="61"/>
      <c r="E279" s="57"/>
      <c r="F279" s="200"/>
    </row>
    <row r="280" spans="1:6" ht="34.5" thickBot="1">
      <c r="A280" s="234"/>
      <c r="B280" s="234"/>
      <c r="C280" s="7" t="s">
        <v>20</v>
      </c>
      <c r="D280" s="61"/>
      <c r="E280" s="57"/>
      <c r="F280" s="200"/>
    </row>
    <row r="281" spans="1:6" ht="23.25" thickBot="1">
      <c r="A281" s="235"/>
      <c r="B281" s="235"/>
      <c r="C281" s="7" t="s">
        <v>161</v>
      </c>
      <c r="D281" s="61">
        <v>165.35</v>
      </c>
      <c r="E281" s="61">
        <v>165.35</v>
      </c>
      <c r="F281" s="200">
        <f t="shared" si="4"/>
        <v>1</v>
      </c>
    </row>
    <row r="282" spans="1:6" ht="12.75" thickBot="1">
      <c r="A282" s="233" t="s">
        <v>156</v>
      </c>
      <c r="B282" s="233" t="s">
        <v>137</v>
      </c>
      <c r="C282" s="145" t="s">
        <v>6</v>
      </c>
      <c r="D282" s="58">
        <v>700</v>
      </c>
      <c r="E282" s="59">
        <v>700</v>
      </c>
      <c r="F282" s="198">
        <f t="shared" si="4"/>
        <v>1</v>
      </c>
    </row>
    <row r="283" spans="1:6" ht="23.25" thickBot="1">
      <c r="A283" s="234"/>
      <c r="B283" s="234"/>
      <c r="C283" s="7" t="s">
        <v>5</v>
      </c>
      <c r="D283" s="61"/>
      <c r="E283" s="57"/>
      <c r="F283" s="200"/>
    </row>
    <row r="284" spans="1:6" ht="12.75" thickBot="1">
      <c r="A284" s="234"/>
      <c r="B284" s="234"/>
      <c r="C284" s="7" t="s">
        <v>18</v>
      </c>
      <c r="D284" s="61"/>
      <c r="E284" s="57"/>
      <c r="F284" s="200"/>
    </row>
    <row r="285" spans="1:6" ht="23.25" thickBot="1">
      <c r="A285" s="234"/>
      <c r="B285" s="234"/>
      <c r="C285" s="7" t="s">
        <v>19</v>
      </c>
      <c r="D285" s="61"/>
      <c r="E285" s="57"/>
      <c r="F285" s="200"/>
    </row>
    <row r="286" spans="1:6" ht="34.5" thickBot="1">
      <c r="A286" s="234"/>
      <c r="B286" s="234"/>
      <c r="C286" s="7" t="s">
        <v>20</v>
      </c>
      <c r="D286" s="61"/>
      <c r="E286" s="57"/>
      <c r="F286" s="200"/>
    </row>
    <row r="287" spans="1:6" ht="23.25" thickBot="1">
      <c r="A287" s="235"/>
      <c r="B287" s="235"/>
      <c r="C287" s="7" t="s">
        <v>161</v>
      </c>
      <c r="D287" s="61">
        <v>700</v>
      </c>
      <c r="E287" s="61">
        <v>700</v>
      </c>
      <c r="F287" s="207">
        <f t="shared" si="4"/>
        <v>1</v>
      </c>
    </row>
    <row r="288" spans="1:6" ht="12.75" thickBot="1">
      <c r="A288" s="233" t="s">
        <v>157</v>
      </c>
      <c r="B288" s="233" t="s">
        <v>136</v>
      </c>
      <c r="C288" s="145" t="s">
        <v>6</v>
      </c>
      <c r="D288" s="58">
        <v>0</v>
      </c>
      <c r="E288" s="59">
        <v>0</v>
      </c>
      <c r="F288" s="198">
        <v>0</v>
      </c>
    </row>
    <row r="289" spans="1:6" ht="23.25" thickBot="1">
      <c r="A289" s="234"/>
      <c r="B289" s="234"/>
      <c r="C289" s="7" t="s">
        <v>5</v>
      </c>
      <c r="D289" s="61"/>
      <c r="E289" s="57"/>
      <c r="F289" s="200"/>
    </row>
    <row r="290" spans="1:6" ht="12.75" thickBot="1">
      <c r="A290" s="234"/>
      <c r="B290" s="234"/>
      <c r="C290" s="7" t="s">
        <v>18</v>
      </c>
      <c r="D290" s="61"/>
      <c r="E290" s="57"/>
      <c r="F290" s="200"/>
    </row>
    <row r="291" spans="1:6" ht="23.25" thickBot="1">
      <c r="A291" s="234"/>
      <c r="B291" s="234"/>
      <c r="C291" s="7" t="s">
        <v>19</v>
      </c>
      <c r="D291" s="61"/>
      <c r="E291" s="57"/>
      <c r="F291" s="200"/>
    </row>
    <row r="292" spans="1:6" ht="34.5" thickBot="1">
      <c r="A292" s="234"/>
      <c r="B292" s="234"/>
      <c r="C292" s="7" t="s">
        <v>20</v>
      </c>
      <c r="D292" s="61"/>
      <c r="E292" s="57"/>
      <c r="F292" s="200"/>
    </row>
    <row r="293" spans="1:6" ht="23.25" thickBot="1">
      <c r="A293" s="235"/>
      <c r="B293" s="235"/>
      <c r="C293" s="7" t="s">
        <v>161</v>
      </c>
      <c r="D293" s="61"/>
      <c r="E293" s="57"/>
      <c r="F293" s="200"/>
    </row>
    <row r="294" spans="1:6" ht="12.75" thickBot="1">
      <c r="A294" s="233" t="s">
        <v>104</v>
      </c>
      <c r="B294" s="233" t="s">
        <v>234</v>
      </c>
      <c r="C294" s="145" t="s">
        <v>6</v>
      </c>
      <c r="D294" s="58">
        <v>303.40999999999997</v>
      </c>
      <c r="E294" s="59">
        <v>303.40999999999997</v>
      </c>
      <c r="F294" s="198">
        <f t="shared" si="4"/>
        <v>1</v>
      </c>
    </row>
    <row r="295" spans="1:6" ht="23.25" thickBot="1">
      <c r="A295" s="234"/>
      <c r="B295" s="234"/>
      <c r="C295" s="7" t="s">
        <v>5</v>
      </c>
      <c r="D295" s="61"/>
      <c r="E295" s="57"/>
      <c r="F295" s="200"/>
    </row>
    <row r="296" spans="1:6" ht="12.75" thickBot="1">
      <c r="A296" s="234"/>
      <c r="B296" s="234"/>
      <c r="C296" s="7" t="s">
        <v>18</v>
      </c>
      <c r="D296" s="61"/>
      <c r="E296" s="57"/>
      <c r="F296" s="200"/>
    </row>
    <row r="297" spans="1:6" ht="23.25" thickBot="1">
      <c r="A297" s="234"/>
      <c r="B297" s="234"/>
      <c r="C297" s="7" t="s">
        <v>19</v>
      </c>
      <c r="D297" s="61"/>
      <c r="E297" s="57"/>
      <c r="F297" s="200"/>
    </row>
    <row r="298" spans="1:6" ht="34.5" thickBot="1">
      <c r="A298" s="234"/>
      <c r="B298" s="234"/>
      <c r="C298" s="7" t="s">
        <v>20</v>
      </c>
      <c r="D298" s="61"/>
      <c r="E298" s="57"/>
      <c r="F298" s="200"/>
    </row>
    <row r="299" spans="1:6" ht="23.25" thickBot="1">
      <c r="A299" s="235"/>
      <c r="B299" s="235"/>
      <c r="C299" s="7" t="s">
        <v>161</v>
      </c>
      <c r="D299" s="61">
        <v>303.40999999999997</v>
      </c>
      <c r="E299" s="61">
        <v>303.40999999999997</v>
      </c>
      <c r="F299" s="200">
        <f t="shared" si="4"/>
        <v>1</v>
      </c>
    </row>
    <row r="300" spans="1:6" ht="12.75" thickBot="1">
      <c r="A300" s="233" t="s">
        <v>107</v>
      </c>
      <c r="B300" s="233" t="s">
        <v>136</v>
      </c>
      <c r="C300" s="145" t="s">
        <v>6</v>
      </c>
      <c r="D300" s="58">
        <v>0</v>
      </c>
      <c r="E300" s="59">
        <v>0</v>
      </c>
      <c r="F300" s="198">
        <v>0</v>
      </c>
    </row>
    <row r="301" spans="1:6" ht="23.25" thickBot="1">
      <c r="A301" s="234"/>
      <c r="B301" s="234"/>
      <c r="C301" s="7" t="s">
        <v>5</v>
      </c>
      <c r="D301" s="61"/>
      <c r="E301" s="57"/>
      <c r="F301" s="200"/>
    </row>
    <row r="302" spans="1:6" ht="12.75" thickBot="1">
      <c r="A302" s="234"/>
      <c r="B302" s="234"/>
      <c r="C302" s="7" t="s">
        <v>18</v>
      </c>
      <c r="D302" s="61"/>
      <c r="E302" s="57"/>
      <c r="F302" s="200"/>
    </row>
    <row r="303" spans="1:6" ht="23.25" thickBot="1">
      <c r="A303" s="234"/>
      <c r="B303" s="234"/>
      <c r="C303" s="7" t="s">
        <v>19</v>
      </c>
      <c r="D303" s="61"/>
      <c r="E303" s="57"/>
      <c r="F303" s="200"/>
    </row>
    <row r="304" spans="1:6" ht="34.5" thickBot="1">
      <c r="A304" s="234"/>
      <c r="B304" s="234"/>
      <c r="C304" s="7" t="s">
        <v>20</v>
      </c>
      <c r="D304" s="61"/>
      <c r="E304" s="57"/>
      <c r="F304" s="200"/>
    </row>
    <row r="305" spans="1:6" ht="23.25" thickBot="1">
      <c r="A305" s="235"/>
      <c r="B305" s="235"/>
      <c r="C305" s="7" t="s">
        <v>161</v>
      </c>
      <c r="D305" s="61"/>
      <c r="E305" s="57"/>
      <c r="F305" s="200"/>
    </row>
    <row r="306" spans="1:6" ht="12.75" thickBot="1">
      <c r="A306" s="233" t="s">
        <v>108</v>
      </c>
      <c r="B306" s="233" t="s">
        <v>197</v>
      </c>
      <c r="C306" s="145" t="s">
        <v>6</v>
      </c>
      <c r="D306" s="58">
        <v>0</v>
      </c>
      <c r="E306" s="59">
        <v>0</v>
      </c>
      <c r="F306" s="198">
        <v>0</v>
      </c>
    </row>
    <row r="307" spans="1:6" ht="23.25" thickBot="1">
      <c r="A307" s="234"/>
      <c r="B307" s="234"/>
      <c r="C307" s="7" t="s">
        <v>5</v>
      </c>
      <c r="D307" s="61"/>
      <c r="E307" s="57"/>
      <c r="F307" s="200"/>
    </row>
    <row r="308" spans="1:6" ht="12.75" thickBot="1">
      <c r="A308" s="234"/>
      <c r="B308" s="234"/>
      <c r="C308" s="7" t="s">
        <v>18</v>
      </c>
      <c r="D308" s="61"/>
      <c r="E308" s="61"/>
      <c r="F308" s="200"/>
    </row>
    <row r="309" spans="1:6" ht="23.25" thickBot="1">
      <c r="A309" s="234"/>
      <c r="B309" s="234"/>
      <c r="C309" s="7" t="s">
        <v>19</v>
      </c>
      <c r="D309" s="61"/>
      <c r="E309" s="57"/>
      <c r="F309" s="200"/>
    </row>
    <row r="310" spans="1:6" ht="34.5" thickBot="1">
      <c r="A310" s="234"/>
      <c r="B310" s="234"/>
      <c r="C310" s="7" t="s">
        <v>20</v>
      </c>
      <c r="D310" s="61"/>
      <c r="E310" s="57"/>
      <c r="F310" s="200"/>
    </row>
    <row r="311" spans="1:6" ht="23.25" thickBot="1">
      <c r="A311" s="235"/>
      <c r="B311" s="235"/>
      <c r="C311" s="7" t="s">
        <v>161</v>
      </c>
      <c r="D311" s="61"/>
      <c r="E311" s="57"/>
      <c r="F311" s="200"/>
    </row>
    <row r="312" spans="1:6" ht="12.75" thickBot="1">
      <c r="A312" s="233" t="s">
        <v>158</v>
      </c>
      <c r="B312" s="233" t="s">
        <v>198</v>
      </c>
      <c r="C312" s="145" t="s">
        <v>6</v>
      </c>
      <c r="D312" s="58">
        <v>4913.6000000000004</v>
      </c>
      <c r="E312" s="59">
        <v>4913.6000000000004</v>
      </c>
      <c r="F312" s="198">
        <f t="shared" ref="F312:F347" si="5">E312/D312</f>
        <v>1</v>
      </c>
    </row>
    <row r="313" spans="1:6" ht="23.25" thickBot="1">
      <c r="A313" s="234"/>
      <c r="B313" s="234"/>
      <c r="C313" s="7" t="s">
        <v>5</v>
      </c>
      <c r="D313" s="61"/>
      <c r="E313" s="57"/>
      <c r="F313" s="200"/>
    </row>
    <row r="314" spans="1:6" ht="12.75" thickBot="1">
      <c r="A314" s="234"/>
      <c r="B314" s="234"/>
      <c r="C314" s="7" t="s">
        <v>18</v>
      </c>
      <c r="D314" s="61">
        <v>2456.8000000000002</v>
      </c>
      <c r="E314" s="61">
        <v>2456.8000000000002</v>
      </c>
      <c r="F314" s="200">
        <f t="shared" si="5"/>
        <v>1</v>
      </c>
    </row>
    <row r="315" spans="1:6" ht="23.25" thickBot="1">
      <c r="A315" s="234"/>
      <c r="B315" s="234"/>
      <c r="C315" s="7" t="s">
        <v>19</v>
      </c>
      <c r="D315" s="61"/>
      <c r="E315" s="57"/>
      <c r="F315" s="200"/>
    </row>
    <row r="316" spans="1:6" ht="34.5" thickBot="1">
      <c r="A316" s="234"/>
      <c r="B316" s="234"/>
      <c r="C316" s="7" t="s">
        <v>20</v>
      </c>
      <c r="D316" s="61"/>
      <c r="E316" s="57"/>
      <c r="F316" s="200"/>
    </row>
    <row r="317" spans="1:6" ht="23.25" thickBot="1">
      <c r="A317" s="235"/>
      <c r="B317" s="235"/>
      <c r="C317" s="7" t="s">
        <v>161</v>
      </c>
      <c r="D317" s="61">
        <v>2456.8000000000002</v>
      </c>
      <c r="E317" s="61">
        <v>2456.8000000000002</v>
      </c>
      <c r="F317" s="200">
        <f t="shared" si="5"/>
        <v>1</v>
      </c>
    </row>
    <row r="318" spans="1:6" ht="12.75" thickBot="1">
      <c r="A318" s="236" t="s">
        <v>4</v>
      </c>
      <c r="B318" s="236" t="s">
        <v>377</v>
      </c>
      <c r="C318" s="142" t="s">
        <v>6</v>
      </c>
      <c r="D318" s="64">
        <v>1682.5178699999997</v>
      </c>
      <c r="E318" s="65">
        <v>1682.5178699999997</v>
      </c>
      <c r="F318" s="201">
        <f t="shared" si="5"/>
        <v>1</v>
      </c>
    </row>
    <row r="319" spans="1:6" ht="33" thickBot="1">
      <c r="A319" s="237"/>
      <c r="B319" s="237"/>
      <c r="C319" s="143" t="s">
        <v>5</v>
      </c>
      <c r="D319" s="66">
        <v>0</v>
      </c>
      <c r="E319" s="66">
        <v>0</v>
      </c>
      <c r="F319" s="202">
        <v>0</v>
      </c>
    </row>
    <row r="320" spans="1:6" ht="22.5" thickBot="1">
      <c r="A320" s="237"/>
      <c r="B320" s="237"/>
      <c r="C320" s="143" t="s">
        <v>18</v>
      </c>
      <c r="D320" s="66">
        <v>0</v>
      </c>
      <c r="E320" s="66">
        <v>0</v>
      </c>
      <c r="F320" s="202">
        <v>0</v>
      </c>
    </row>
    <row r="321" spans="1:6" ht="22.5" thickBot="1">
      <c r="A321" s="237"/>
      <c r="B321" s="237"/>
      <c r="C321" s="143" t="s">
        <v>19</v>
      </c>
      <c r="D321" s="66">
        <v>65.599999999999994</v>
      </c>
      <c r="E321" s="66">
        <v>65.599999999999994</v>
      </c>
      <c r="F321" s="202">
        <f t="shared" si="5"/>
        <v>1</v>
      </c>
    </row>
    <row r="322" spans="1:6" ht="33" thickBot="1">
      <c r="A322" s="237"/>
      <c r="B322" s="237"/>
      <c r="C322" s="143" t="s">
        <v>20</v>
      </c>
      <c r="D322" s="66">
        <v>0</v>
      </c>
      <c r="E322" s="66">
        <v>0</v>
      </c>
      <c r="F322" s="202">
        <v>0</v>
      </c>
    </row>
    <row r="323" spans="1:6" ht="22.5" thickBot="1">
      <c r="A323" s="238"/>
      <c r="B323" s="238"/>
      <c r="C323" s="53" t="s">
        <v>161</v>
      </c>
      <c r="D323" s="66">
        <v>1616.9178699999998</v>
      </c>
      <c r="E323" s="66">
        <v>1616.9178699999998</v>
      </c>
      <c r="F323" s="202">
        <f t="shared" si="5"/>
        <v>1</v>
      </c>
    </row>
    <row r="324" spans="1:6" ht="12.75" thickBot="1">
      <c r="A324" s="233" t="s">
        <v>159</v>
      </c>
      <c r="B324" s="233" t="s">
        <v>191</v>
      </c>
      <c r="C324" s="145" t="s">
        <v>6</v>
      </c>
      <c r="D324" s="58">
        <v>925</v>
      </c>
      <c r="E324" s="59">
        <v>925</v>
      </c>
      <c r="F324" s="198">
        <f t="shared" si="5"/>
        <v>1</v>
      </c>
    </row>
    <row r="325" spans="1:6" ht="23.25" thickBot="1">
      <c r="A325" s="234"/>
      <c r="B325" s="234"/>
      <c r="C325" s="7" t="s">
        <v>5</v>
      </c>
      <c r="D325" s="61"/>
      <c r="E325" s="57"/>
      <c r="F325" s="200"/>
    </row>
    <row r="326" spans="1:6" ht="12.75" thickBot="1">
      <c r="A326" s="234"/>
      <c r="B326" s="234"/>
      <c r="C326" s="7" t="s">
        <v>18</v>
      </c>
      <c r="D326" s="61"/>
      <c r="E326" s="57"/>
      <c r="F326" s="200"/>
    </row>
    <row r="327" spans="1:6" ht="23.25" thickBot="1">
      <c r="A327" s="234"/>
      <c r="B327" s="234"/>
      <c r="C327" s="7" t="s">
        <v>19</v>
      </c>
      <c r="D327" s="61"/>
      <c r="E327" s="57"/>
      <c r="F327" s="200"/>
    </row>
    <row r="328" spans="1:6" ht="34.5" thickBot="1">
      <c r="A328" s="234"/>
      <c r="B328" s="234"/>
      <c r="C328" s="7" t="s">
        <v>20</v>
      </c>
      <c r="D328" s="61"/>
      <c r="E328" s="57"/>
      <c r="F328" s="200"/>
    </row>
    <row r="329" spans="1:6" ht="23.25" thickBot="1">
      <c r="A329" s="235"/>
      <c r="B329" s="235"/>
      <c r="C329" s="7" t="s">
        <v>161</v>
      </c>
      <c r="D329" s="61">
        <v>925</v>
      </c>
      <c r="E329" s="61">
        <v>925</v>
      </c>
      <c r="F329" s="200">
        <f t="shared" si="5"/>
        <v>1</v>
      </c>
    </row>
    <row r="330" spans="1:6" ht="12.75" thickBot="1">
      <c r="A330" s="233" t="s">
        <v>109</v>
      </c>
      <c r="B330" s="233" t="s">
        <v>403</v>
      </c>
      <c r="C330" s="145" t="s">
        <v>6</v>
      </c>
      <c r="D330" s="58">
        <v>127</v>
      </c>
      <c r="E330" s="59">
        <v>127</v>
      </c>
      <c r="F330" s="198">
        <f t="shared" si="5"/>
        <v>1</v>
      </c>
    </row>
    <row r="331" spans="1:6" ht="23.25" thickBot="1">
      <c r="A331" s="234"/>
      <c r="B331" s="234"/>
      <c r="C331" s="7" t="s">
        <v>5</v>
      </c>
      <c r="D331" s="61"/>
      <c r="E331" s="57"/>
      <c r="F331" s="200"/>
    </row>
    <row r="332" spans="1:6" ht="12.75" thickBot="1">
      <c r="A332" s="234"/>
      <c r="B332" s="234"/>
      <c r="C332" s="7" t="s">
        <v>18</v>
      </c>
      <c r="D332" s="61"/>
      <c r="E332" s="57"/>
      <c r="F332" s="200"/>
    </row>
    <row r="333" spans="1:6" ht="23.25" thickBot="1">
      <c r="A333" s="234"/>
      <c r="B333" s="234"/>
      <c r="C333" s="7" t="s">
        <v>19</v>
      </c>
      <c r="D333" s="61"/>
      <c r="E333" s="57"/>
      <c r="F333" s="200"/>
    </row>
    <row r="334" spans="1:6" ht="34.5" thickBot="1">
      <c r="A334" s="234"/>
      <c r="B334" s="234"/>
      <c r="C334" s="7" t="s">
        <v>20</v>
      </c>
      <c r="D334" s="61"/>
      <c r="E334" s="57"/>
      <c r="F334" s="200"/>
    </row>
    <row r="335" spans="1:6" ht="23.25" thickBot="1">
      <c r="A335" s="235"/>
      <c r="B335" s="235"/>
      <c r="C335" s="7" t="s">
        <v>161</v>
      </c>
      <c r="D335" s="61">
        <v>127</v>
      </c>
      <c r="E335" s="61">
        <v>127</v>
      </c>
      <c r="F335" s="200">
        <f t="shared" si="5"/>
        <v>1</v>
      </c>
    </row>
    <row r="336" spans="1:6" ht="12.75" thickBot="1">
      <c r="A336" s="239" t="s">
        <v>160</v>
      </c>
      <c r="B336" s="233" t="s">
        <v>193</v>
      </c>
      <c r="C336" s="145" t="s">
        <v>6</v>
      </c>
      <c r="D336" s="58">
        <v>49.85</v>
      </c>
      <c r="E336" s="59">
        <v>49.85</v>
      </c>
      <c r="F336" s="198">
        <f t="shared" si="5"/>
        <v>1</v>
      </c>
    </row>
    <row r="337" spans="1:6" ht="23.25" thickBot="1">
      <c r="A337" s="240"/>
      <c r="B337" s="234"/>
      <c r="C337" s="7" t="s">
        <v>5</v>
      </c>
      <c r="D337" s="61"/>
      <c r="E337" s="57"/>
      <c r="F337" s="200"/>
    </row>
    <row r="338" spans="1:6" ht="12.75" thickBot="1">
      <c r="A338" s="240"/>
      <c r="B338" s="234"/>
      <c r="C338" s="7" t="s">
        <v>18</v>
      </c>
      <c r="D338" s="61"/>
      <c r="E338" s="57"/>
      <c r="F338" s="200"/>
    </row>
    <row r="339" spans="1:6" ht="23.25" thickBot="1">
      <c r="A339" s="240"/>
      <c r="B339" s="234"/>
      <c r="C339" s="7" t="s">
        <v>19</v>
      </c>
      <c r="D339" s="61"/>
      <c r="E339" s="57"/>
      <c r="F339" s="200"/>
    </row>
    <row r="340" spans="1:6" ht="34.5" thickBot="1">
      <c r="A340" s="240"/>
      <c r="B340" s="234"/>
      <c r="C340" s="7" t="s">
        <v>20</v>
      </c>
      <c r="D340" s="61"/>
      <c r="E340" s="57"/>
      <c r="F340" s="200"/>
    </row>
    <row r="341" spans="1:6" ht="23.25" thickBot="1">
      <c r="A341" s="241"/>
      <c r="B341" s="235"/>
      <c r="C341" s="7" t="s">
        <v>161</v>
      </c>
      <c r="D341" s="61">
        <v>49.85</v>
      </c>
      <c r="E341" s="61">
        <v>49.85</v>
      </c>
      <c r="F341" s="200">
        <f t="shared" si="5"/>
        <v>1</v>
      </c>
    </row>
    <row r="342" spans="1:6" ht="12.75" thickBot="1">
      <c r="A342" s="233" t="s">
        <v>110</v>
      </c>
      <c r="B342" s="233" t="s">
        <v>194</v>
      </c>
      <c r="C342" s="145" t="s">
        <v>6</v>
      </c>
      <c r="D342" s="58">
        <v>580.66786999999999</v>
      </c>
      <c r="E342" s="59">
        <v>580.66786999999999</v>
      </c>
      <c r="F342" s="198">
        <f t="shared" si="5"/>
        <v>1</v>
      </c>
    </row>
    <row r="343" spans="1:6" ht="23.25" thickBot="1">
      <c r="A343" s="234"/>
      <c r="B343" s="234"/>
      <c r="C343" s="7" t="s">
        <v>5</v>
      </c>
      <c r="D343" s="61"/>
      <c r="E343" s="57"/>
      <c r="F343" s="200"/>
    </row>
    <row r="344" spans="1:6" ht="12.75" thickBot="1">
      <c r="A344" s="234"/>
      <c r="B344" s="234"/>
      <c r="C344" s="7" t="s">
        <v>18</v>
      </c>
      <c r="D344" s="61"/>
      <c r="E344" s="57"/>
      <c r="F344" s="200"/>
    </row>
    <row r="345" spans="1:6" ht="23.25" thickBot="1">
      <c r="A345" s="234"/>
      <c r="B345" s="234"/>
      <c r="C345" s="7" t="s">
        <v>19</v>
      </c>
      <c r="D345" s="42">
        <v>65.599999999999994</v>
      </c>
      <c r="E345" s="42">
        <v>65.599999999999994</v>
      </c>
      <c r="F345" s="200">
        <f t="shared" si="5"/>
        <v>1</v>
      </c>
    </row>
    <row r="346" spans="1:6" ht="34.5" thickBot="1">
      <c r="A346" s="234"/>
      <c r="B346" s="234"/>
      <c r="C346" s="7" t="s">
        <v>20</v>
      </c>
      <c r="D346" s="42"/>
      <c r="E346" s="57"/>
      <c r="F346" s="200"/>
    </row>
    <row r="347" spans="1:6" ht="23.25" thickBot="1">
      <c r="A347" s="235"/>
      <c r="B347" s="235"/>
      <c r="C347" s="7" t="s">
        <v>161</v>
      </c>
      <c r="D347" s="140">
        <v>515.06786999999997</v>
      </c>
      <c r="E347" s="140">
        <v>515.06786999999997</v>
      </c>
      <c r="F347" s="200">
        <f t="shared" si="5"/>
        <v>1</v>
      </c>
    </row>
    <row r="348" spans="1:6" ht="12.75" thickBot="1">
      <c r="A348" s="233" t="s">
        <v>111</v>
      </c>
      <c r="B348" s="233" t="s">
        <v>138</v>
      </c>
      <c r="C348" s="145" t="s">
        <v>6</v>
      </c>
      <c r="D348" s="58">
        <v>0</v>
      </c>
      <c r="E348" s="59">
        <v>0</v>
      </c>
      <c r="F348" s="198">
        <v>0</v>
      </c>
    </row>
    <row r="349" spans="1:6" ht="23.25" thickBot="1">
      <c r="A349" s="234"/>
      <c r="B349" s="234"/>
      <c r="C349" s="7" t="s">
        <v>5</v>
      </c>
      <c r="D349" s="61"/>
      <c r="E349" s="57"/>
      <c r="F349" s="200"/>
    </row>
    <row r="350" spans="1:6" ht="12.75" thickBot="1">
      <c r="A350" s="234"/>
      <c r="B350" s="234"/>
      <c r="C350" s="7" t="s">
        <v>18</v>
      </c>
      <c r="D350" s="61"/>
      <c r="E350" s="57"/>
      <c r="F350" s="200"/>
    </row>
    <row r="351" spans="1:6" ht="23.25" thickBot="1">
      <c r="A351" s="234"/>
      <c r="B351" s="234"/>
      <c r="C351" s="7" t="s">
        <v>19</v>
      </c>
      <c r="D351" s="61"/>
      <c r="E351" s="57"/>
      <c r="F351" s="200"/>
    </row>
    <row r="352" spans="1:6" ht="34.5" thickBot="1">
      <c r="A352" s="234"/>
      <c r="B352" s="234"/>
      <c r="C352" s="7" t="s">
        <v>20</v>
      </c>
      <c r="D352" s="61"/>
      <c r="E352" s="57"/>
      <c r="F352" s="200"/>
    </row>
    <row r="353" spans="1:6" ht="23.25" thickBot="1">
      <c r="A353" s="235"/>
      <c r="B353" s="235"/>
      <c r="C353" s="7" t="s">
        <v>161</v>
      </c>
      <c r="D353" s="61"/>
      <c r="E353" s="61"/>
      <c r="F353" s="200"/>
    </row>
    <row r="354" spans="1:6" ht="12.75" thickBot="1">
      <c r="A354" s="233" t="s">
        <v>112</v>
      </c>
      <c r="B354" s="233" t="s">
        <v>192</v>
      </c>
      <c r="C354" s="145" t="s">
        <v>6</v>
      </c>
      <c r="D354" s="58">
        <v>0</v>
      </c>
      <c r="E354" s="59">
        <v>0</v>
      </c>
      <c r="F354" s="198">
        <v>0</v>
      </c>
    </row>
    <row r="355" spans="1:6" ht="23.25" thickBot="1">
      <c r="A355" s="234"/>
      <c r="B355" s="234"/>
      <c r="C355" s="7" t="s">
        <v>5</v>
      </c>
      <c r="D355" s="61"/>
      <c r="E355" s="57"/>
      <c r="F355" s="200"/>
    </row>
    <row r="356" spans="1:6" ht="12.75" thickBot="1">
      <c r="A356" s="234"/>
      <c r="B356" s="234"/>
      <c r="C356" s="7" t="s">
        <v>18</v>
      </c>
      <c r="D356" s="61"/>
      <c r="E356" s="57"/>
      <c r="F356" s="200"/>
    </row>
    <row r="357" spans="1:6" ht="23.25" thickBot="1">
      <c r="A357" s="234"/>
      <c r="B357" s="234"/>
      <c r="C357" s="7" t="s">
        <v>19</v>
      </c>
      <c r="D357" s="61"/>
      <c r="E357" s="57"/>
      <c r="F357" s="200"/>
    </row>
    <row r="358" spans="1:6" ht="34.5" thickBot="1">
      <c r="A358" s="234"/>
      <c r="B358" s="234"/>
      <c r="C358" s="7" t="s">
        <v>20</v>
      </c>
      <c r="D358" s="61"/>
      <c r="E358" s="57"/>
      <c r="F358" s="200"/>
    </row>
    <row r="359" spans="1:6" ht="23.25" thickBot="1">
      <c r="A359" s="235"/>
      <c r="B359" s="235"/>
      <c r="C359" s="7" t="s">
        <v>161</v>
      </c>
      <c r="D359" s="61"/>
      <c r="E359" s="61"/>
      <c r="F359" s="200"/>
    </row>
  </sheetData>
  <mergeCells count="124">
    <mergeCell ref="A264:A269"/>
    <mergeCell ref="B264:B269"/>
    <mergeCell ref="A180:A185"/>
    <mergeCell ref="B180:B185"/>
    <mergeCell ref="A186:A191"/>
    <mergeCell ref="B186:B191"/>
    <mergeCell ref="A192:A197"/>
    <mergeCell ref="B192:B197"/>
    <mergeCell ref="A312:A317"/>
    <mergeCell ref="B312:B317"/>
    <mergeCell ref="A210:A215"/>
    <mergeCell ref="B210:B215"/>
    <mergeCell ref="A216:A221"/>
    <mergeCell ref="B216:B221"/>
    <mergeCell ref="A228:A233"/>
    <mergeCell ref="B228:B233"/>
    <mergeCell ref="A234:A239"/>
    <mergeCell ref="B234:B239"/>
    <mergeCell ref="A240:A245"/>
    <mergeCell ref="B240:B245"/>
    <mergeCell ref="A222:A227"/>
    <mergeCell ref="B222:B227"/>
    <mergeCell ref="A270:A275"/>
    <mergeCell ref="B270:B275"/>
    <mergeCell ref="A276:A281"/>
    <mergeCell ref="B276:B281"/>
    <mergeCell ref="A246:A251"/>
    <mergeCell ref="B246:B251"/>
    <mergeCell ref="A252:A257"/>
    <mergeCell ref="B252:B257"/>
    <mergeCell ref="A258:A263"/>
    <mergeCell ref="B258:B263"/>
    <mergeCell ref="A120:A125"/>
    <mergeCell ref="B120:B125"/>
    <mergeCell ref="A126:A131"/>
    <mergeCell ref="B126:B131"/>
    <mergeCell ref="A132:A137"/>
    <mergeCell ref="B132:B137"/>
    <mergeCell ref="A198:A203"/>
    <mergeCell ref="B198:B203"/>
    <mergeCell ref="A204:A209"/>
    <mergeCell ref="B204:B209"/>
    <mergeCell ref="A150:A155"/>
    <mergeCell ref="B150:B155"/>
    <mergeCell ref="A156:A161"/>
    <mergeCell ref="B156:B161"/>
    <mergeCell ref="A162:A167"/>
    <mergeCell ref="B162:B167"/>
    <mergeCell ref="A168:A173"/>
    <mergeCell ref="B168:B173"/>
    <mergeCell ref="A174:A179"/>
    <mergeCell ref="B174:B179"/>
    <mergeCell ref="A138:A143"/>
    <mergeCell ref="B138:B143"/>
    <mergeCell ref="A144:A149"/>
    <mergeCell ref="B144:B149"/>
    <mergeCell ref="A90:A95"/>
    <mergeCell ref="B90:B95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B59:B64"/>
    <mergeCell ref="A65:A70"/>
    <mergeCell ref="B65:B70"/>
    <mergeCell ref="A71:A76"/>
    <mergeCell ref="B71:B76"/>
    <mergeCell ref="A77:C77"/>
    <mergeCell ref="A78:A83"/>
    <mergeCell ref="B78:B83"/>
    <mergeCell ref="A84:A89"/>
    <mergeCell ref="B84:B89"/>
    <mergeCell ref="A336:A341"/>
    <mergeCell ref="B336:B341"/>
    <mergeCell ref="A6:F6"/>
    <mergeCell ref="A7:A8"/>
    <mergeCell ref="B7:B8"/>
    <mergeCell ref="C7:C8"/>
    <mergeCell ref="D7:F7"/>
    <mergeCell ref="A10:B15"/>
    <mergeCell ref="A16:C16"/>
    <mergeCell ref="A17:A22"/>
    <mergeCell ref="B17:B22"/>
    <mergeCell ref="A23:A28"/>
    <mergeCell ref="B23:B28"/>
    <mergeCell ref="A29:A34"/>
    <mergeCell ref="A35:A40"/>
    <mergeCell ref="B35:B40"/>
    <mergeCell ref="A41:A46"/>
    <mergeCell ref="B41:B46"/>
    <mergeCell ref="A47:A52"/>
    <mergeCell ref="B47:B52"/>
    <mergeCell ref="B29:B34"/>
    <mergeCell ref="A53:A58"/>
    <mergeCell ref="B53:B58"/>
    <mergeCell ref="A59:A64"/>
    <mergeCell ref="E3:F3"/>
    <mergeCell ref="D4:F4"/>
    <mergeCell ref="A342:A347"/>
    <mergeCell ref="B342:B347"/>
    <mergeCell ref="A348:A353"/>
    <mergeCell ref="B348:B353"/>
    <mergeCell ref="A354:A359"/>
    <mergeCell ref="B354:B359"/>
    <mergeCell ref="A282:A287"/>
    <mergeCell ref="B282:B287"/>
    <mergeCell ref="A288:A293"/>
    <mergeCell ref="B288:B293"/>
    <mergeCell ref="A294:A299"/>
    <mergeCell ref="B294:B299"/>
    <mergeCell ref="A300:A305"/>
    <mergeCell ref="B300:B305"/>
    <mergeCell ref="A306:A311"/>
    <mergeCell ref="B306:B311"/>
    <mergeCell ref="A318:A323"/>
    <mergeCell ref="B318:B323"/>
    <mergeCell ref="A324:A329"/>
    <mergeCell ref="B324:B329"/>
    <mergeCell ref="A330:A335"/>
    <mergeCell ref="B330:B335"/>
  </mergeCells>
  <pageMargins left="0.23622047244094491" right="0.23622047244094491" top="0.74803149606299213" bottom="0.74803149606299213" header="0.31496062992125984" footer="0.31496062992125984"/>
  <pageSetup paperSize="9" scale="93" orientation="portrait" verticalDpi="0" r:id="rId1"/>
  <rowBreaks count="9" manualBreakCount="9">
    <brk id="34" max="16383" man="1"/>
    <brk id="70" max="16383" man="1"/>
    <brk id="107" max="16383" man="1"/>
    <brk id="143" max="16383" man="1"/>
    <brk id="179" max="16383" man="1"/>
    <brk id="215" max="16383" man="1"/>
    <brk id="251" max="16383" man="1"/>
    <brk id="287" max="16383" man="1"/>
    <brk id="3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view="pageBreakPreview" topLeftCell="A25" zoomScale="90" zoomScaleNormal="100" zoomScaleSheetLayoutView="90" workbookViewId="0">
      <selection activeCell="A3" sqref="A3:B3"/>
    </sheetView>
  </sheetViews>
  <sheetFormatPr defaultRowHeight="15"/>
  <cols>
    <col min="1" max="1" width="47.5703125" style="1" customWidth="1"/>
    <col min="2" max="2" width="91.42578125" customWidth="1"/>
  </cols>
  <sheetData>
    <row r="1" spans="1:5" ht="9" customHeight="1"/>
    <row r="2" spans="1:5" ht="15" customHeight="1">
      <c r="A2" s="269" t="s">
        <v>24</v>
      </c>
      <c r="B2" s="269"/>
      <c r="C2" s="90"/>
      <c r="D2" s="90"/>
      <c r="E2" s="90"/>
    </row>
    <row r="3" spans="1:5" ht="32.25" customHeight="1">
      <c r="A3" s="279" t="s">
        <v>536</v>
      </c>
      <c r="B3" s="279"/>
      <c r="D3" s="10"/>
    </row>
    <row r="4" spans="1:5" ht="15" customHeight="1">
      <c r="A4" s="270" t="s">
        <v>501</v>
      </c>
      <c r="B4" s="270"/>
      <c r="C4" s="91"/>
      <c r="D4" s="91"/>
      <c r="E4" s="91"/>
    </row>
    <row r="5" spans="1:5" ht="9" customHeight="1" thickBot="1">
      <c r="D5" s="11"/>
    </row>
    <row r="6" spans="1:5" ht="39" customHeight="1">
      <c r="A6" s="273" t="s">
        <v>532</v>
      </c>
      <c r="B6" s="274"/>
    </row>
    <row r="7" spans="1:5" ht="11.25" customHeight="1">
      <c r="A7" s="275"/>
      <c r="B7" s="276"/>
    </row>
    <row r="8" spans="1:5" ht="25.5" customHeight="1" thickBot="1">
      <c r="A8" s="277" t="s">
        <v>504</v>
      </c>
      <c r="B8" s="278"/>
    </row>
    <row r="9" spans="1:5" ht="22.5" customHeight="1" thickBot="1">
      <c r="A9" s="271" t="s">
        <v>22</v>
      </c>
      <c r="B9" s="272"/>
    </row>
    <row r="10" spans="1:5" ht="31.5" customHeight="1" thickBot="1">
      <c r="A10" s="267" t="s">
        <v>408</v>
      </c>
      <c r="B10" s="268"/>
    </row>
    <row r="11" spans="1:5" ht="39" customHeight="1" thickBot="1">
      <c r="A11" s="160" t="s">
        <v>419</v>
      </c>
      <c r="B11" s="228" t="s">
        <v>505</v>
      </c>
    </row>
    <row r="12" spans="1:5" ht="39" customHeight="1" thickBot="1">
      <c r="A12" s="159" t="s">
        <v>420</v>
      </c>
      <c r="B12" s="230" t="s">
        <v>506</v>
      </c>
    </row>
    <row r="13" spans="1:5" ht="39" customHeight="1" thickBot="1">
      <c r="A13" s="160" t="s">
        <v>421</v>
      </c>
      <c r="B13" s="230" t="s">
        <v>507</v>
      </c>
    </row>
    <row r="14" spans="1:5" ht="30.75" customHeight="1" thickBot="1">
      <c r="A14" s="160" t="s">
        <v>422</v>
      </c>
      <c r="B14" s="230" t="s">
        <v>508</v>
      </c>
    </row>
    <row r="15" spans="1:5" ht="41.25" customHeight="1" thickBot="1">
      <c r="A15" s="160" t="s">
        <v>423</v>
      </c>
      <c r="B15" s="230" t="s">
        <v>507</v>
      </c>
    </row>
    <row r="16" spans="1:5" ht="30" customHeight="1" thickBot="1">
      <c r="A16" s="267" t="s">
        <v>503</v>
      </c>
      <c r="B16" s="268"/>
    </row>
    <row r="17" spans="1:2" ht="47.25" customHeight="1" thickBot="1">
      <c r="A17" s="208" t="s">
        <v>424</v>
      </c>
      <c r="B17" s="231" t="s">
        <v>509</v>
      </c>
    </row>
    <row r="18" spans="1:2" ht="29.25" customHeight="1" thickBot="1">
      <c r="A18" s="267" t="s">
        <v>502</v>
      </c>
      <c r="B18" s="268"/>
    </row>
    <row r="19" spans="1:2" ht="56.25" customHeight="1" thickBot="1">
      <c r="A19" s="159" t="s">
        <v>429</v>
      </c>
      <c r="B19" s="230" t="s">
        <v>507</v>
      </c>
    </row>
    <row r="20" spans="1:2" ht="21" customHeight="1" thickBot="1">
      <c r="A20" s="271" t="s">
        <v>23</v>
      </c>
      <c r="B20" s="272"/>
    </row>
    <row r="21" spans="1:2" ht="31.5" customHeight="1" thickBot="1">
      <c r="A21" s="267" t="s">
        <v>240</v>
      </c>
      <c r="B21" s="268"/>
    </row>
    <row r="22" spans="1:2" ht="40.5" customHeight="1" thickBot="1">
      <c r="A22" s="159" t="s">
        <v>235</v>
      </c>
      <c r="B22" s="229" t="s">
        <v>533</v>
      </c>
    </row>
    <row r="23" spans="1:2" ht="37.5" customHeight="1" thickBot="1">
      <c r="A23" s="159" t="s">
        <v>236</v>
      </c>
      <c r="B23" s="229" t="s">
        <v>535</v>
      </c>
    </row>
    <row r="24" spans="1:2" ht="37.5" customHeight="1" thickBot="1">
      <c r="A24" s="159" t="s">
        <v>237</v>
      </c>
      <c r="B24" s="229" t="s">
        <v>534</v>
      </c>
    </row>
    <row r="25" spans="1:2" ht="37.5" customHeight="1" thickBot="1">
      <c r="A25" s="159" t="s">
        <v>238</v>
      </c>
      <c r="B25" s="228" t="s">
        <v>521</v>
      </c>
    </row>
    <row r="26" spans="1:2" ht="34.5" customHeight="1" thickBot="1">
      <c r="A26" s="159" t="s">
        <v>239</v>
      </c>
      <c r="B26" s="229" t="s">
        <v>389</v>
      </c>
    </row>
    <row r="27" spans="1:2" ht="37.5" customHeight="1" thickBot="1">
      <c r="A27" s="267" t="s">
        <v>241</v>
      </c>
      <c r="B27" s="268"/>
    </row>
    <row r="28" spans="1:2" ht="43.5" customHeight="1" thickBot="1">
      <c r="A28" s="160" t="s">
        <v>512</v>
      </c>
      <c r="B28" s="208" t="s">
        <v>513</v>
      </c>
    </row>
    <row r="29" spans="1:2" ht="52.5" customHeight="1" thickBot="1">
      <c r="A29" s="159" t="s">
        <v>511</v>
      </c>
      <c r="B29" s="208" t="s">
        <v>514</v>
      </c>
    </row>
    <row r="30" spans="1:2" ht="55.5" customHeight="1" thickBot="1">
      <c r="A30" s="159" t="s">
        <v>510</v>
      </c>
      <c r="B30" s="229" t="s">
        <v>527</v>
      </c>
    </row>
    <row r="31" spans="1:2" ht="39.75" customHeight="1" thickBot="1">
      <c r="A31" s="159" t="s">
        <v>245</v>
      </c>
      <c r="B31" s="228" t="s">
        <v>515</v>
      </c>
    </row>
    <row r="32" spans="1:2" ht="37.5" customHeight="1" thickBot="1">
      <c r="A32" s="159" t="s">
        <v>246</v>
      </c>
      <c r="B32" s="228" t="s">
        <v>516</v>
      </c>
    </row>
    <row r="33" spans="1:2" ht="36.75" customHeight="1" thickBot="1">
      <c r="A33" s="267" t="s">
        <v>247</v>
      </c>
      <c r="B33" s="268"/>
    </row>
    <row r="34" spans="1:2" ht="40.5" customHeight="1" thickBot="1">
      <c r="A34" s="159" t="s">
        <v>248</v>
      </c>
      <c r="B34" s="228" t="s">
        <v>525</v>
      </c>
    </row>
    <row r="35" spans="1:2" ht="33.75" customHeight="1" thickBot="1">
      <c r="A35" s="159" t="s">
        <v>249</v>
      </c>
      <c r="B35" s="228" t="s">
        <v>273</v>
      </c>
    </row>
    <row r="36" spans="1:2" ht="52.5" customHeight="1" thickBot="1">
      <c r="A36" s="159" t="s">
        <v>250</v>
      </c>
      <c r="B36" s="229" t="s">
        <v>526</v>
      </c>
    </row>
    <row r="37" spans="1:2" ht="37.5" customHeight="1" thickBot="1">
      <c r="A37" s="159" t="s">
        <v>276</v>
      </c>
      <c r="B37" s="229" t="s">
        <v>522</v>
      </c>
    </row>
    <row r="38" spans="1:2" ht="81.75" customHeight="1" thickBot="1">
      <c r="A38" s="159" t="s">
        <v>251</v>
      </c>
      <c r="B38" s="229" t="s">
        <v>523</v>
      </c>
    </row>
    <row r="39" spans="1:2" ht="30.75" customHeight="1" thickBot="1">
      <c r="A39" s="159" t="s">
        <v>432</v>
      </c>
      <c r="B39" s="228" t="s">
        <v>277</v>
      </c>
    </row>
    <row r="40" spans="1:2" ht="40.5" customHeight="1" thickBot="1">
      <c r="A40" s="159" t="s">
        <v>433</v>
      </c>
      <c r="B40" s="228" t="s">
        <v>507</v>
      </c>
    </row>
    <row r="41" spans="1:2" ht="56.25" customHeight="1" thickBot="1">
      <c r="A41" s="159" t="s">
        <v>434</v>
      </c>
      <c r="B41" s="228" t="s">
        <v>185</v>
      </c>
    </row>
    <row r="42" spans="1:2" ht="31.5" customHeight="1" thickBot="1">
      <c r="A42" s="159" t="s">
        <v>435</v>
      </c>
      <c r="B42" s="228" t="s">
        <v>278</v>
      </c>
    </row>
    <row r="43" spans="1:2" ht="31.5" customHeight="1" thickBot="1">
      <c r="A43" s="159" t="s">
        <v>436</v>
      </c>
      <c r="B43" s="228" t="s">
        <v>279</v>
      </c>
    </row>
    <row r="44" spans="1:2" ht="31.5" customHeight="1" thickBot="1">
      <c r="A44" s="159" t="s">
        <v>437</v>
      </c>
      <c r="B44" s="228" t="s">
        <v>281</v>
      </c>
    </row>
    <row r="45" spans="1:2" ht="31.5" customHeight="1" thickBot="1">
      <c r="A45" s="159" t="s">
        <v>252</v>
      </c>
      <c r="B45" s="228" t="s">
        <v>280</v>
      </c>
    </row>
    <row r="46" spans="1:2" ht="66.75" customHeight="1" thickBot="1">
      <c r="A46" s="159" t="s">
        <v>253</v>
      </c>
      <c r="B46" s="228" t="s">
        <v>282</v>
      </c>
    </row>
    <row r="47" spans="1:2" ht="41.25" customHeight="1" thickBot="1">
      <c r="A47" s="159" t="s">
        <v>284</v>
      </c>
      <c r="B47" s="228" t="s">
        <v>528</v>
      </c>
    </row>
    <row r="48" spans="1:2" ht="42.75" customHeight="1" thickBot="1">
      <c r="A48" s="159" t="s">
        <v>254</v>
      </c>
      <c r="B48" s="228" t="s">
        <v>285</v>
      </c>
    </row>
    <row r="49" spans="1:2" ht="94.5" customHeight="1" thickBot="1">
      <c r="A49" s="161" t="s">
        <v>255</v>
      </c>
      <c r="B49" s="228" t="s">
        <v>529</v>
      </c>
    </row>
    <row r="50" spans="1:2" ht="79.5" customHeight="1" thickBot="1">
      <c r="A50" s="161" t="s">
        <v>256</v>
      </c>
      <c r="B50" s="228" t="s">
        <v>531</v>
      </c>
    </row>
    <row r="51" spans="1:2" ht="36" customHeight="1" thickBot="1">
      <c r="A51" s="159" t="s">
        <v>257</v>
      </c>
      <c r="B51" s="228" t="s">
        <v>531</v>
      </c>
    </row>
    <row r="52" spans="1:2" ht="49.5" customHeight="1" thickBot="1">
      <c r="A52" s="267" t="s">
        <v>258</v>
      </c>
      <c r="B52" s="268"/>
    </row>
    <row r="53" spans="1:2" ht="27.75" customHeight="1" thickBot="1">
      <c r="A53" s="159" t="s">
        <v>259</v>
      </c>
      <c r="B53" s="228" t="s">
        <v>294</v>
      </c>
    </row>
    <row r="54" spans="1:2" ht="27.75" customHeight="1" thickBot="1">
      <c r="A54" s="159" t="s">
        <v>260</v>
      </c>
      <c r="B54" s="228" t="s">
        <v>524</v>
      </c>
    </row>
    <row r="55" spans="1:2" ht="35.25" customHeight="1" thickBot="1">
      <c r="A55" s="159" t="s">
        <v>261</v>
      </c>
      <c r="B55" s="228" t="s">
        <v>295</v>
      </c>
    </row>
    <row r="56" spans="1:2" ht="27.75" customHeight="1" thickBot="1">
      <c r="A56" s="159" t="s">
        <v>262</v>
      </c>
      <c r="B56" s="228" t="s">
        <v>531</v>
      </c>
    </row>
    <row r="57" spans="1:2" ht="34.5" customHeight="1" thickBot="1">
      <c r="A57" s="159" t="s">
        <v>263</v>
      </c>
      <c r="B57" s="228" t="s">
        <v>286</v>
      </c>
    </row>
    <row r="58" spans="1:2" ht="27.75" customHeight="1" thickBot="1">
      <c r="A58" s="159" t="s">
        <v>264</v>
      </c>
      <c r="B58" s="228" t="s">
        <v>531</v>
      </c>
    </row>
    <row r="59" spans="1:2" ht="84" customHeight="1" thickBot="1">
      <c r="A59" s="159" t="s">
        <v>265</v>
      </c>
      <c r="B59" s="228" t="s">
        <v>287</v>
      </c>
    </row>
    <row r="60" spans="1:2" ht="83.25" customHeight="1" thickBot="1">
      <c r="A60" s="159" t="s">
        <v>266</v>
      </c>
      <c r="B60" s="228" t="s">
        <v>288</v>
      </c>
    </row>
    <row r="61" spans="1:2" ht="42" customHeight="1" thickBot="1">
      <c r="A61" s="267" t="s">
        <v>378</v>
      </c>
      <c r="B61" s="268"/>
    </row>
    <row r="62" spans="1:2" ht="38.25" customHeight="1" thickBot="1">
      <c r="A62" s="159" t="s">
        <v>267</v>
      </c>
      <c r="B62" s="228" t="s">
        <v>289</v>
      </c>
    </row>
    <row r="63" spans="1:2" ht="38.25" customHeight="1" thickBot="1">
      <c r="A63" s="159" t="s">
        <v>268</v>
      </c>
      <c r="B63" s="228" t="s">
        <v>289</v>
      </c>
    </row>
    <row r="64" spans="1:2" ht="38.25" customHeight="1" thickBot="1">
      <c r="A64" s="159" t="s">
        <v>269</v>
      </c>
      <c r="B64" s="228" t="s">
        <v>290</v>
      </c>
    </row>
    <row r="65" spans="1:2" ht="38.25" customHeight="1" thickBot="1">
      <c r="A65" s="159" t="s">
        <v>270</v>
      </c>
      <c r="B65" s="228" t="s">
        <v>291</v>
      </c>
    </row>
    <row r="66" spans="1:2" ht="38.25" customHeight="1" thickBot="1">
      <c r="A66" s="159" t="s">
        <v>271</v>
      </c>
      <c r="B66" s="228" t="s">
        <v>531</v>
      </c>
    </row>
    <row r="67" spans="1:2" ht="38.25" customHeight="1" thickBot="1">
      <c r="A67" s="159" t="s">
        <v>272</v>
      </c>
      <c r="B67" s="228" t="s">
        <v>531</v>
      </c>
    </row>
    <row r="69" spans="1:2" ht="15.75">
      <c r="A69" s="266" t="s">
        <v>293</v>
      </c>
      <c r="B69" s="266"/>
    </row>
    <row r="70" spans="1:2" ht="15.75">
      <c r="A70" s="266" t="s">
        <v>292</v>
      </c>
      <c r="B70" s="266"/>
    </row>
  </sheetData>
  <mergeCells count="18">
    <mergeCell ref="A2:B2"/>
    <mergeCell ref="A4:B4"/>
    <mergeCell ref="A69:B69"/>
    <mergeCell ref="A21:B21"/>
    <mergeCell ref="A9:B9"/>
    <mergeCell ref="A20:B20"/>
    <mergeCell ref="A6:B6"/>
    <mergeCell ref="A7:B7"/>
    <mergeCell ref="A8:B8"/>
    <mergeCell ref="A10:B10"/>
    <mergeCell ref="A16:B16"/>
    <mergeCell ref="A18:B18"/>
    <mergeCell ref="A3:B3"/>
    <mergeCell ref="A70:B70"/>
    <mergeCell ref="A27:B27"/>
    <mergeCell ref="A33:B33"/>
    <mergeCell ref="A52:B52"/>
    <mergeCell ref="A61:B61"/>
  </mergeCells>
  <pageMargins left="0.51181102362204722" right="0.51181102362204722" top="0.55118110236220474" bottom="0.55118110236220474" header="0.31496062992125984" footer="0.31496062992125984"/>
  <pageSetup paperSize="9" scale="66" orientation="portrait" verticalDpi="0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O79"/>
  <sheetViews>
    <sheetView topLeftCell="A37" zoomScaleNormal="100" workbookViewId="0">
      <selection activeCell="P15" sqref="P15"/>
    </sheetView>
  </sheetViews>
  <sheetFormatPr defaultRowHeight="15" outlineLevelRow="1" outlineLevelCol="1"/>
  <cols>
    <col min="1" max="1" width="33.42578125" style="157" customWidth="1"/>
    <col min="2" max="10" width="8.85546875" customWidth="1"/>
    <col min="11" max="13" width="8.85546875" hidden="1" customWidth="1" outlineLevel="1"/>
    <col min="14" max="14" width="9.140625" collapsed="1"/>
  </cols>
  <sheetData>
    <row r="1" spans="1:13">
      <c r="A1" s="1"/>
      <c r="B1" s="1"/>
      <c r="C1" s="1"/>
      <c r="D1" s="1"/>
      <c r="E1" s="1"/>
      <c r="F1" s="1"/>
      <c r="G1" s="1"/>
      <c r="I1" s="310"/>
      <c r="J1" s="310"/>
      <c r="K1" s="310"/>
    </row>
    <row r="2" spans="1:13">
      <c r="A2" s="1"/>
      <c r="B2" s="1"/>
      <c r="C2" s="1"/>
      <c r="D2" s="1"/>
      <c r="E2" s="1"/>
      <c r="F2" s="310" t="s">
        <v>496</v>
      </c>
      <c r="G2" s="310"/>
      <c r="H2" s="310"/>
      <c r="I2" s="310"/>
      <c r="J2" s="310"/>
    </row>
    <row r="3" spans="1:13">
      <c r="A3" s="1"/>
      <c r="B3" s="1"/>
      <c r="C3" s="1"/>
      <c r="D3" s="1"/>
      <c r="E3" s="1"/>
      <c r="F3" s="310" t="s">
        <v>497</v>
      </c>
      <c r="G3" s="310"/>
      <c r="H3" s="310"/>
      <c r="I3" s="310"/>
      <c r="J3" s="310"/>
    </row>
    <row r="4" spans="1:13">
      <c r="A4" s="1"/>
      <c r="B4" s="1"/>
      <c r="C4" s="1"/>
      <c r="D4" s="1"/>
      <c r="E4" s="1"/>
      <c r="F4" s="310" t="s">
        <v>517</v>
      </c>
      <c r="G4" s="310"/>
      <c r="H4" s="310"/>
      <c r="I4" s="310"/>
      <c r="J4" s="310"/>
    </row>
    <row r="5" spans="1:13">
      <c r="A5" s="1"/>
      <c r="B5" s="1"/>
      <c r="C5" s="1"/>
      <c r="D5" s="1"/>
      <c r="E5" s="1"/>
      <c r="F5" s="211"/>
      <c r="G5" s="210"/>
      <c r="H5" s="209"/>
      <c r="I5" s="310" t="s">
        <v>499</v>
      </c>
      <c r="J5" s="310"/>
    </row>
    <row r="6" spans="1:13" ht="33.75" customHeight="1" thickBot="1">
      <c r="A6" s="302" t="s">
        <v>298</v>
      </c>
      <c r="B6" s="302"/>
      <c r="C6" s="302"/>
      <c r="D6" s="302"/>
      <c r="E6" s="302"/>
      <c r="F6" s="302"/>
      <c r="G6" s="302"/>
      <c r="H6" s="302"/>
      <c r="I6" s="302"/>
      <c r="J6" s="302"/>
      <c r="K6" s="115"/>
      <c r="L6" s="115"/>
      <c r="M6" s="115"/>
    </row>
    <row r="7" spans="1:13" ht="26.25" customHeight="1" thickBot="1">
      <c r="A7" s="79" t="s">
        <v>26</v>
      </c>
      <c r="B7" s="303" t="s">
        <v>296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5"/>
    </row>
    <row r="8" spans="1:13" ht="15.75" thickBot="1">
      <c r="A8" s="80" t="s">
        <v>27</v>
      </c>
      <c r="B8" s="306" t="s">
        <v>297</v>
      </c>
      <c r="C8" s="307"/>
      <c r="D8" s="308"/>
      <c r="E8" s="306" t="s">
        <v>306</v>
      </c>
      <c r="F8" s="307"/>
      <c r="G8" s="308"/>
      <c r="H8" s="306" t="s">
        <v>307</v>
      </c>
      <c r="I8" s="307"/>
      <c r="J8" s="308"/>
      <c r="K8" s="306" t="s">
        <v>28</v>
      </c>
      <c r="L8" s="307"/>
      <c r="M8" s="308"/>
    </row>
    <row r="9" spans="1:13" ht="24" customHeight="1" thickBot="1">
      <c r="A9" s="158"/>
      <c r="B9" s="15" t="s">
        <v>29</v>
      </c>
      <c r="C9" s="15" t="s">
        <v>30</v>
      </c>
      <c r="D9" s="16" t="s">
        <v>31</v>
      </c>
      <c r="E9" s="15" t="s">
        <v>29</v>
      </c>
      <c r="F9" s="15" t="s">
        <v>30</v>
      </c>
      <c r="G9" s="36" t="s">
        <v>31</v>
      </c>
      <c r="H9" s="36" t="s">
        <v>29</v>
      </c>
      <c r="I9" s="36" t="s">
        <v>30</v>
      </c>
      <c r="J9" s="44" t="s">
        <v>31</v>
      </c>
      <c r="K9" s="48" t="s">
        <v>29</v>
      </c>
      <c r="L9" s="48" t="s">
        <v>30</v>
      </c>
      <c r="M9" s="44" t="s">
        <v>31</v>
      </c>
    </row>
    <row r="10" spans="1:13" ht="15.75" thickBot="1">
      <c r="A10" s="117">
        <v>1</v>
      </c>
      <c r="B10" s="5">
        <v>2</v>
      </c>
      <c r="C10" s="5">
        <v>3</v>
      </c>
      <c r="D10" s="5">
        <v>4</v>
      </c>
      <c r="E10" s="46"/>
      <c r="F10" s="5">
        <v>6</v>
      </c>
      <c r="G10" s="35">
        <v>7</v>
      </c>
      <c r="H10" s="35">
        <v>8</v>
      </c>
      <c r="I10" s="35">
        <v>9</v>
      </c>
      <c r="J10" s="18">
        <v>10</v>
      </c>
      <c r="K10" s="45">
        <v>8</v>
      </c>
      <c r="L10" s="45">
        <v>9</v>
      </c>
      <c r="M10" s="18">
        <v>10</v>
      </c>
    </row>
    <row r="11" spans="1:13" ht="64.5" customHeight="1" thickBot="1">
      <c r="A11" s="129" t="s">
        <v>430</v>
      </c>
      <c r="B11" s="212">
        <f>B13+B19+B21+B24+B31+B38+B58+B68</f>
        <v>37901.25</v>
      </c>
      <c r="C11" s="212">
        <f>C13+C19+C21+C24+C31+C38+C58+C68</f>
        <v>37227.83</v>
      </c>
      <c r="D11" s="213">
        <f>C11/B11</f>
        <v>0.98223224827677191</v>
      </c>
      <c r="E11" s="212">
        <f>E13+E19+E21+E24+E31+E38+E58+E68</f>
        <v>54730.592000000004</v>
      </c>
      <c r="F11" s="212">
        <f>F13+F19+F21+F24+F31+F38+F58+F68</f>
        <v>54341.262999999999</v>
      </c>
      <c r="G11" s="213">
        <f>F11/E11</f>
        <v>0.99288644639546375</v>
      </c>
      <c r="H11" s="162">
        <f>H13+H19+H21+H24+H31+H38+H58+H68</f>
        <v>0</v>
      </c>
      <c r="I11" s="162">
        <f>I13+I19+I21+I24+I31+I38+I58+I68</f>
        <v>0</v>
      </c>
      <c r="J11" s="163">
        <v>0</v>
      </c>
      <c r="K11" s="128"/>
      <c r="L11" s="128"/>
      <c r="M11" s="129"/>
    </row>
    <row r="12" spans="1:13" ht="15.75" outlineLevel="1" thickBot="1">
      <c r="A12" s="299" t="s">
        <v>22</v>
      </c>
      <c r="B12" s="300"/>
      <c r="C12" s="300"/>
      <c r="D12" s="300"/>
      <c r="E12" s="300"/>
      <c r="F12" s="300"/>
      <c r="G12" s="300"/>
      <c r="H12" s="300"/>
      <c r="I12" s="300"/>
      <c r="J12" s="301"/>
      <c r="K12" s="50"/>
      <c r="L12" s="51"/>
      <c r="M12" s="52"/>
    </row>
    <row r="13" spans="1:13" ht="51" customHeight="1" outlineLevel="1" thickBot="1">
      <c r="A13" s="151" t="s">
        <v>425</v>
      </c>
      <c r="B13" s="124">
        <f>SUM(B14:B18)</f>
        <v>415.48</v>
      </c>
      <c r="C13" s="124">
        <f>SUM(C14:C18)</f>
        <v>415.48</v>
      </c>
      <c r="D13" s="126">
        <f>C13/B13</f>
        <v>1</v>
      </c>
      <c r="E13" s="127">
        <f>SUM(E14:E18)</f>
        <v>6939.1980000000003</v>
      </c>
      <c r="F13" s="127">
        <f>SUM(F14:F18)</f>
        <v>6939.1989999999996</v>
      </c>
      <c r="G13" s="126">
        <f>F13/E13</f>
        <v>1.0000001441088724</v>
      </c>
      <c r="H13" s="152"/>
      <c r="I13" s="152"/>
      <c r="J13" s="166"/>
      <c r="K13" s="122"/>
      <c r="L13" s="123"/>
      <c r="M13" s="123"/>
    </row>
    <row r="14" spans="1:13" ht="53.25" customHeight="1" outlineLevel="1" thickBot="1">
      <c r="A14" s="153" t="s">
        <v>419</v>
      </c>
      <c r="B14" s="82">
        <v>415.48</v>
      </c>
      <c r="C14" s="82">
        <v>415.48</v>
      </c>
      <c r="D14" s="83">
        <f>C14/B14</f>
        <v>1</v>
      </c>
      <c r="E14" s="23">
        <v>958.68</v>
      </c>
      <c r="F14" s="168">
        <v>958.68899999999996</v>
      </c>
      <c r="G14" s="156">
        <f>F14/E14</f>
        <v>1.000009387908374</v>
      </c>
      <c r="H14" s="82"/>
      <c r="I14" s="82"/>
      <c r="J14" s="156"/>
      <c r="K14" s="49"/>
      <c r="L14" s="47"/>
      <c r="M14" s="47"/>
    </row>
    <row r="15" spans="1:13" ht="44.25" customHeight="1" outlineLevel="1" thickBot="1">
      <c r="A15" s="154" t="s">
        <v>420</v>
      </c>
      <c r="B15" s="81">
        <v>0</v>
      </c>
      <c r="C15" s="81">
        <v>0</v>
      </c>
      <c r="D15" s="83">
        <v>0</v>
      </c>
      <c r="E15" s="167">
        <v>62.898000000000003</v>
      </c>
      <c r="F15" s="81">
        <v>62.89</v>
      </c>
      <c r="G15" s="156">
        <f t="shared" ref="G15:G17" si="0">F15/E15</f>
        <v>0.99987280994626215</v>
      </c>
      <c r="H15" s="82"/>
      <c r="I15" s="82"/>
      <c r="J15" s="156"/>
      <c r="K15" s="49"/>
      <c r="L15" s="47"/>
      <c r="M15" s="47"/>
    </row>
    <row r="16" spans="1:13" ht="56.25" customHeight="1" outlineLevel="1" thickBot="1">
      <c r="A16" s="153" t="s">
        <v>421</v>
      </c>
      <c r="B16" s="23">
        <v>0</v>
      </c>
      <c r="C16" s="23">
        <v>0</v>
      </c>
      <c r="D16" s="83">
        <v>0</v>
      </c>
      <c r="E16" s="23">
        <v>0</v>
      </c>
      <c r="F16" s="23">
        <v>0</v>
      </c>
      <c r="G16" s="156">
        <v>0</v>
      </c>
      <c r="H16" s="82"/>
      <c r="I16" s="23"/>
      <c r="J16" s="156"/>
      <c r="K16" s="118"/>
      <c r="L16" s="77"/>
      <c r="M16" s="77"/>
    </row>
    <row r="17" spans="1:15" ht="33.75" customHeight="1" outlineLevel="1" thickBot="1">
      <c r="A17" s="153" t="s">
        <v>422</v>
      </c>
      <c r="B17" s="81">
        <v>0</v>
      </c>
      <c r="C17" s="81">
        <v>0</v>
      </c>
      <c r="D17" s="83">
        <v>0</v>
      </c>
      <c r="E17" s="23">
        <v>5917.62</v>
      </c>
      <c r="F17" s="23">
        <v>5917.62</v>
      </c>
      <c r="G17" s="156">
        <f t="shared" si="0"/>
        <v>1</v>
      </c>
      <c r="H17" s="82"/>
      <c r="I17" s="23"/>
      <c r="J17" s="156"/>
      <c r="K17" s="118"/>
      <c r="L17" s="77"/>
      <c r="M17" s="77"/>
    </row>
    <row r="18" spans="1:15" ht="46.5" customHeight="1" outlineLevel="1" thickBot="1">
      <c r="A18" s="153" t="s">
        <v>423</v>
      </c>
      <c r="B18" s="23">
        <v>0</v>
      </c>
      <c r="C18" s="23">
        <v>0</v>
      </c>
      <c r="D18" s="83">
        <v>0</v>
      </c>
      <c r="E18" s="23">
        <v>0</v>
      </c>
      <c r="F18" s="23">
        <v>0</v>
      </c>
      <c r="G18" s="156">
        <v>0</v>
      </c>
      <c r="H18" s="82"/>
      <c r="I18" s="23"/>
      <c r="J18" s="156"/>
      <c r="K18" s="118"/>
      <c r="L18" s="77"/>
      <c r="M18" s="77"/>
    </row>
    <row r="19" spans="1:15" ht="36.75" customHeight="1" outlineLevel="1" thickBot="1">
      <c r="A19" s="155" t="s">
        <v>426</v>
      </c>
      <c r="B19" s="152">
        <f>B20</f>
        <v>0</v>
      </c>
      <c r="C19" s="152">
        <f>C20</f>
        <v>0</v>
      </c>
      <c r="D19" s="126">
        <v>0</v>
      </c>
      <c r="E19" s="164">
        <f t="shared" ref="E19:F19" si="1">E20</f>
        <v>7477.29</v>
      </c>
      <c r="F19" s="164">
        <f t="shared" si="1"/>
        <v>7477.29</v>
      </c>
      <c r="G19" s="126">
        <f>F19/E19</f>
        <v>1</v>
      </c>
      <c r="H19" s="152"/>
      <c r="I19" s="152"/>
      <c r="J19" s="165"/>
      <c r="K19" s="122"/>
      <c r="L19" s="123"/>
      <c r="M19" s="123"/>
    </row>
    <row r="20" spans="1:15" ht="51.75" customHeight="1" outlineLevel="1" thickBot="1">
      <c r="A20" s="153" t="s">
        <v>424</v>
      </c>
      <c r="B20" s="23">
        <v>0</v>
      </c>
      <c r="C20" s="23">
        <v>0</v>
      </c>
      <c r="D20" s="83">
        <v>0</v>
      </c>
      <c r="E20" s="20">
        <v>7477.29</v>
      </c>
      <c r="F20" s="20">
        <v>7477.29</v>
      </c>
      <c r="G20" s="83">
        <f t="shared" ref="G20" si="2">F20/E20</f>
        <v>1</v>
      </c>
      <c r="H20" s="23"/>
      <c r="I20" s="23"/>
      <c r="J20" s="156"/>
      <c r="K20" s="49"/>
      <c r="L20" s="47"/>
      <c r="M20" s="47"/>
    </row>
    <row r="21" spans="1:15" ht="54.75" customHeight="1" outlineLevel="1" thickBot="1">
      <c r="A21" s="155" t="s">
        <v>427</v>
      </c>
      <c r="B21" s="152">
        <f>B22</f>
        <v>0</v>
      </c>
      <c r="C21" s="152">
        <f>C22</f>
        <v>0</v>
      </c>
      <c r="D21" s="152">
        <v>0</v>
      </c>
      <c r="E21" s="152">
        <f t="shared" ref="E21" si="3">E22</f>
        <v>0</v>
      </c>
      <c r="F21" s="152">
        <f t="shared" ref="F21" si="4">F22</f>
        <v>0</v>
      </c>
      <c r="G21" s="126">
        <v>0</v>
      </c>
      <c r="H21" s="152"/>
      <c r="I21" s="152"/>
      <c r="J21" s="165"/>
      <c r="K21" s="122"/>
      <c r="L21" s="123"/>
      <c r="M21" s="123"/>
    </row>
    <row r="22" spans="1:15" ht="54" customHeight="1" outlineLevel="1" thickBot="1">
      <c r="A22" s="154" t="s">
        <v>429</v>
      </c>
      <c r="B22" s="81">
        <v>0</v>
      </c>
      <c r="C22" s="81">
        <v>0</v>
      </c>
      <c r="D22" s="83">
        <v>0</v>
      </c>
      <c r="E22" s="120">
        <v>0</v>
      </c>
      <c r="F22" s="81">
        <v>0</v>
      </c>
      <c r="G22" s="156">
        <v>0</v>
      </c>
      <c r="H22" s="82"/>
      <c r="I22" s="82"/>
      <c r="J22" s="156"/>
      <c r="K22" s="49"/>
      <c r="L22" s="47"/>
      <c r="M22" s="47"/>
    </row>
    <row r="23" spans="1:15" ht="15.75" thickBot="1">
      <c r="A23" s="296" t="s">
        <v>23</v>
      </c>
      <c r="B23" s="297"/>
      <c r="C23" s="297"/>
      <c r="D23" s="297"/>
      <c r="E23" s="297"/>
      <c r="F23" s="297"/>
      <c r="G23" s="297"/>
      <c r="H23" s="297"/>
      <c r="I23" s="297"/>
      <c r="J23" s="298"/>
      <c r="K23" s="50"/>
      <c r="L23" s="51"/>
      <c r="M23" s="52"/>
    </row>
    <row r="24" spans="1:15" ht="21">
      <c r="A24" s="151" t="s">
        <v>32</v>
      </c>
      <c r="B24" s="290">
        <f>SUM(B26:B30)</f>
        <v>417</v>
      </c>
      <c r="C24" s="290">
        <f>SUM(C26:C30)</f>
        <v>207</v>
      </c>
      <c r="D24" s="288">
        <f>C24/B24</f>
        <v>0.49640287769784175</v>
      </c>
      <c r="E24" s="290">
        <f>SUM(E26:E30)</f>
        <v>334.5</v>
      </c>
      <c r="F24" s="290">
        <f>SUM(F26:F30)</f>
        <v>334.5</v>
      </c>
      <c r="G24" s="288">
        <f>F24/E24</f>
        <v>1</v>
      </c>
      <c r="H24" s="286"/>
      <c r="I24" s="286"/>
      <c r="J24" s="286"/>
      <c r="K24" s="282"/>
      <c r="L24" s="280"/>
      <c r="M24" s="280"/>
    </row>
    <row r="25" spans="1:15" ht="44.25" customHeight="1" thickBot="1">
      <c r="A25" s="125" t="s">
        <v>300</v>
      </c>
      <c r="B25" s="291"/>
      <c r="C25" s="291"/>
      <c r="D25" s="289"/>
      <c r="E25" s="291"/>
      <c r="F25" s="291"/>
      <c r="G25" s="289"/>
      <c r="H25" s="287"/>
      <c r="I25" s="287"/>
      <c r="J25" s="287"/>
      <c r="K25" s="283"/>
      <c r="L25" s="281"/>
      <c r="M25" s="281"/>
      <c r="N25" s="71"/>
      <c r="O25" s="71"/>
    </row>
    <row r="26" spans="1:15" ht="39" thickBot="1">
      <c r="A26" s="159" t="s">
        <v>235</v>
      </c>
      <c r="B26" s="84">
        <v>20</v>
      </c>
      <c r="C26" s="84">
        <v>20</v>
      </c>
      <c r="D26" s="83">
        <f>C26/B26</f>
        <v>1</v>
      </c>
      <c r="E26" s="120">
        <v>31.5</v>
      </c>
      <c r="F26" s="81">
        <v>31.5</v>
      </c>
      <c r="G26" s="86">
        <v>31.5</v>
      </c>
      <c r="H26" s="82"/>
      <c r="I26" s="82"/>
      <c r="J26" s="82"/>
      <c r="K26" s="49"/>
      <c r="L26" s="47"/>
      <c r="M26" s="47"/>
    </row>
    <row r="27" spans="1:15" ht="51.75" thickBot="1">
      <c r="A27" s="159" t="s">
        <v>236</v>
      </c>
      <c r="B27" s="84">
        <v>340</v>
      </c>
      <c r="C27" s="84">
        <v>130</v>
      </c>
      <c r="D27" s="83">
        <f t="shared" ref="D27:D29" si="5">C27/B27</f>
        <v>0.38235294117647056</v>
      </c>
      <c r="E27" s="120">
        <v>231</v>
      </c>
      <c r="F27" s="81">
        <v>231</v>
      </c>
      <c r="G27" s="86">
        <v>231</v>
      </c>
      <c r="H27" s="82"/>
      <c r="I27" s="82"/>
      <c r="J27" s="82"/>
      <c r="K27" s="49"/>
      <c r="L27" s="47"/>
      <c r="M27" s="47"/>
    </row>
    <row r="28" spans="1:15" ht="39" thickBot="1">
      <c r="A28" s="159" t="s">
        <v>237</v>
      </c>
      <c r="B28" s="84">
        <v>48</v>
      </c>
      <c r="C28" s="84">
        <v>48</v>
      </c>
      <c r="D28" s="83">
        <f t="shared" si="5"/>
        <v>1</v>
      </c>
      <c r="E28" s="120">
        <v>52</v>
      </c>
      <c r="F28" s="85">
        <v>52</v>
      </c>
      <c r="G28" s="169">
        <v>52</v>
      </c>
      <c r="H28" s="82"/>
      <c r="I28" s="85"/>
      <c r="J28" s="85"/>
      <c r="K28" s="55"/>
      <c r="L28" s="77"/>
      <c r="M28" s="77"/>
    </row>
    <row r="29" spans="1:15" ht="39.75" customHeight="1" thickBot="1">
      <c r="A29" s="159" t="s">
        <v>238</v>
      </c>
      <c r="B29" s="84">
        <v>9</v>
      </c>
      <c r="C29" s="84">
        <v>9</v>
      </c>
      <c r="D29" s="83">
        <f t="shared" si="5"/>
        <v>1</v>
      </c>
      <c r="E29" s="120">
        <v>10</v>
      </c>
      <c r="F29" s="85">
        <v>10</v>
      </c>
      <c r="G29" s="169">
        <v>10</v>
      </c>
      <c r="H29" s="82"/>
      <c r="I29" s="85"/>
      <c r="J29" s="85"/>
      <c r="K29" s="55"/>
      <c r="L29" s="77"/>
      <c r="M29" s="77"/>
    </row>
    <row r="30" spans="1:15" ht="41.25" customHeight="1" thickBot="1">
      <c r="A30" s="160" t="s">
        <v>239</v>
      </c>
      <c r="B30" s="168">
        <v>0</v>
      </c>
      <c r="C30" s="168">
        <v>0</v>
      </c>
      <c r="D30" s="83">
        <v>0</v>
      </c>
      <c r="E30" s="23">
        <v>10</v>
      </c>
      <c r="F30" s="82">
        <v>10</v>
      </c>
      <c r="G30" s="223">
        <v>10</v>
      </c>
      <c r="H30" s="82"/>
      <c r="I30" s="82"/>
      <c r="J30" s="82"/>
      <c r="K30" s="55"/>
      <c r="L30" s="77"/>
      <c r="M30" s="77"/>
    </row>
    <row r="31" spans="1:15" ht="21">
      <c r="A31" s="221" t="s">
        <v>33</v>
      </c>
      <c r="B31" s="286">
        <f>SUM(B33:B37)</f>
        <v>77.290000000000006</v>
      </c>
      <c r="C31" s="286">
        <f>SUM(C33:C37)</f>
        <v>77.290000000000006</v>
      </c>
      <c r="D31" s="288">
        <f>C31/B31</f>
        <v>1</v>
      </c>
      <c r="E31" s="286">
        <f>SUM(E33:E37)</f>
        <v>160</v>
      </c>
      <c r="F31" s="286">
        <f>SUM(F33:F37)</f>
        <v>160</v>
      </c>
      <c r="G31" s="288">
        <f>F31/E31</f>
        <v>1</v>
      </c>
      <c r="H31" s="286"/>
      <c r="I31" s="286"/>
      <c r="J31" s="286"/>
      <c r="K31" s="282"/>
      <c r="L31" s="280"/>
      <c r="M31" s="280"/>
    </row>
    <row r="32" spans="1:15" ht="23.25" thickBot="1">
      <c r="A32" s="203" t="s">
        <v>299</v>
      </c>
      <c r="B32" s="287"/>
      <c r="C32" s="287"/>
      <c r="D32" s="289"/>
      <c r="E32" s="287"/>
      <c r="F32" s="287"/>
      <c r="G32" s="289"/>
      <c r="H32" s="287"/>
      <c r="I32" s="287"/>
      <c r="J32" s="287"/>
      <c r="K32" s="283"/>
      <c r="L32" s="281"/>
      <c r="M32" s="281"/>
    </row>
    <row r="33" spans="1:13" ht="26.25" thickBot="1">
      <c r="A33" s="160" t="s">
        <v>242</v>
      </c>
      <c r="B33" s="84">
        <v>0</v>
      </c>
      <c r="C33" s="84">
        <v>0</v>
      </c>
      <c r="D33" s="83">
        <v>0</v>
      </c>
      <c r="E33" s="120">
        <v>0</v>
      </c>
      <c r="F33" s="81">
        <v>0</v>
      </c>
      <c r="G33" s="156">
        <v>0</v>
      </c>
      <c r="H33" s="82"/>
      <c r="I33" s="82"/>
      <c r="J33" s="82"/>
      <c r="K33" s="49"/>
      <c r="L33" s="47"/>
      <c r="M33" s="47"/>
    </row>
    <row r="34" spans="1:13" ht="51.75" thickBot="1">
      <c r="A34" s="159" t="s">
        <v>243</v>
      </c>
      <c r="B34" s="84">
        <v>0</v>
      </c>
      <c r="C34" s="84">
        <v>0</v>
      </c>
      <c r="D34" s="83">
        <v>0</v>
      </c>
      <c r="E34" s="120">
        <v>0</v>
      </c>
      <c r="F34" s="81">
        <v>0</v>
      </c>
      <c r="G34" s="156">
        <v>0</v>
      </c>
      <c r="H34" s="82"/>
      <c r="I34" s="82"/>
      <c r="J34" s="82"/>
      <c r="K34" s="49"/>
      <c r="L34" s="47"/>
      <c r="M34" s="47"/>
    </row>
    <row r="35" spans="1:13" ht="39" thickBot="1">
      <c r="A35" s="159" t="s">
        <v>244</v>
      </c>
      <c r="B35" s="84">
        <v>67.290000000000006</v>
      </c>
      <c r="C35" s="84">
        <v>67.290000000000006</v>
      </c>
      <c r="D35" s="83">
        <f t="shared" ref="D35" si="6">C35/B35</f>
        <v>1</v>
      </c>
      <c r="E35" s="120">
        <v>150</v>
      </c>
      <c r="F35" s="81">
        <v>150</v>
      </c>
      <c r="G35" s="156">
        <f t="shared" ref="G35" si="7">F35/E35</f>
        <v>1</v>
      </c>
      <c r="H35" s="82"/>
      <c r="I35" s="85"/>
      <c r="J35" s="85"/>
      <c r="K35" s="73"/>
      <c r="L35" s="77"/>
      <c r="M35" s="77"/>
    </row>
    <row r="36" spans="1:13" ht="26.25" thickBot="1">
      <c r="A36" s="159" t="s">
        <v>245</v>
      </c>
      <c r="B36" s="84">
        <v>10</v>
      </c>
      <c r="C36" s="84">
        <v>10</v>
      </c>
      <c r="D36" s="83">
        <f>C36/B36</f>
        <v>1</v>
      </c>
      <c r="E36" s="120">
        <v>10</v>
      </c>
      <c r="F36" s="81">
        <v>10</v>
      </c>
      <c r="G36" s="156">
        <f>F36/E36</f>
        <v>1</v>
      </c>
      <c r="H36" s="82"/>
      <c r="I36" s="85"/>
      <c r="J36" s="85"/>
      <c r="K36" s="73"/>
      <c r="L36" s="77"/>
      <c r="M36" s="77"/>
    </row>
    <row r="37" spans="1:13" ht="39" thickBot="1">
      <c r="A37" s="159" t="s">
        <v>246</v>
      </c>
      <c r="B37" s="84">
        <v>0</v>
      </c>
      <c r="C37" s="84">
        <v>0</v>
      </c>
      <c r="D37" s="83">
        <v>0</v>
      </c>
      <c r="E37" s="120">
        <v>0</v>
      </c>
      <c r="F37" s="81">
        <v>0</v>
      </c>
      <c r="G37" s="156">
        <v>0</v>
      </c>
      <c r="H37" s="82"/>
      <c r="I37" s="85"/>
      <c r="J37" s="85"/>
      <c r="K37" s="73"/>
      <c r="L37" s="77"/>
      <c r="M37" s="77"/>
    </row>
    <row r="38" spans="1:13" ht="21">
      <c r="A38" s="151" t="s">
        <v>302</v>
      </c>
      <c r="B38" s="286">
        <f>SUM(B40:B57)</f>
        <v>17559.38</v>
      </c>
      <c r="C38" s="286">
        <f>SUM(C40:C57)</f>
        <v>17095.96</v>
      </c>
      <c r="D38" s="288">
        <f>C38/B38</f>
        <v>0.97360840758614475</v>
      </c>
      <c r="E38" s="290">
        <f>SUM(E40:E57)</f>
        <v>20043.324000000001</v>
      </c>
      <c r="F38" s="290">
        <f>SUM(F40:F57)</f>
        <v>19653.993999999999</v>
      </c>
      <c r="G38" s="292">
        <f>F38/E38</f>
        <v>0.98057557718470245</v>
      </c>
      <c r="H38" s="294"/>
      <c r="I38" s="286"/>
      <c r="J38" s="286"/>
      <c r="K38" s="282"/>
      <c r="L38" s="280"/>
      <c r="M38" s="280"/>
    </row>
    <row r="39" spans="1:13" ht="45.75" thickBot="1">
      <c r="A39" s="125" t="s">
        <v>301</v>
      </c>
      <c r="B39" s="287"/>
      <c r="C39" s="287"/>
      <c r="D39" s="289"/>
      <c r="E39" s="291"/>
      <c r="F39" s="291"/>
      <c r="G39" s="293"/>
      <c r="H39" s="295"/>
      <c r="I39" s="287"/>
      <c r="J39" s="287"/>
      <c r="K39" s="283"/>
      <c r="L39" s="281"/>
      <c r="M39" s="281"/>
    </row>
    <row r="40" spans="1:13" ht="39" thickBot="1">
      <c r="A40" s="159" t="s">
        <v>248</v>
      </c>
      <c r="B40" s="84">
        <v>958.47</v>
      </c>
      <c r="C40" s="84">
        <v>955.8</v>
      </c>
      <c r="D40" s="83">
        <f t="shared" ref="D40:D57" si="8">C40/B40</f>
        <v>0.99721431030705177</v>
      </c>
      <c r="E40" s="167">
        <v>2109.7399999999998</v>
      </c>
      <c r="F40" s="84">
        <v>2052.83</v>
      </c>
      <c r="G40" s="156">
        <f t="shared" ref="G40:G55" si="9">F40/E40</f>
        <v>0.97302511209912124</v>
      </c>
      <c r="H40" s="82"/>
      <c r="I40" s="85"/>
      <c r="J40" s="85"/>
      <c r="K40" s="49"/>
      <c r="L40" s="47"/>
      <c r="M40" s="47"/>
    </row>
    <row r="41" spans="1:13" ht="34.5" customHeight="1" thickBot="1">
      <c r="A41" s="159" t="s">
        <v>249</v>
      </c>
      <c r="B41" s="84">
        <v>192.13</v>
      </c>
      <c r="C41" s="84">
        <v>192.13</v>
      </c>
      <c r="D41" s="83">
        <f t="shared" si="8"/>
        <v>1</v>
      </c>
      <c r="E41" s="167">
        <v>100</v>
      </c>
      <c r="F41" s="84">
        <v>97.37</v>
      </c>
      <c r="G41" s="156">
        <f t="shared" si="9"/>
        <v>0.97370000000000001</v>
      </c>
      <c r="H41" s="82"/>
      <c r="I41" s="82"/>
      <c r="J41" s="82"/>
      <c r="K41" s="49"/>
      <c r="L41" s="47"/>
      <c r="M41" s="47"/>
    </row>
    <row r="42" spans="1:13" ht="39" thickBot="1">
      <c r="A42" s="159" t="s">
        <v>250</v>
      </c>
      <c r="B42" s="84">
        <v>2402.7199999999998</v>
      </c>
      <c r="C42" s="84">
        <v>2402.71</v>
      </c>
      <c r="D42" s="83">
        <f t="shared" si="8"/>
        <v>0.99999583805020986</v>
      </c>
      <c r="E42" s="167">
        <v>3435.6239999999998</v>
      </c>
      <c r="F42" s="84">
        <v>3402.9740000000002</v>
      </c>
      <c r="G42" s="156">
        <f t="shared" si="9"/>
        <v>0.99049663176179936</v>
      </c>
      <c r="H42" s="82"/>
      <c r="I42" s="82"/>
      <c r="J42" s="82"/>
      <c r="K42" s="49"/>
      <c r="L42" s="47"/>
      <c r="M42" s="47"/>
    </row>
    <row r="43" spans="1:13" ht="39" thickBot="1">
      <c r="A43" s="159" t="s">
        <v>276</v>
      </c>
      <c r="B43" s="84">
        <v>1571.18</v>
      </c>
      <c r="C43" s="84">
        <v>1571.18</v>
      </c>
      <c r="D43" s="83">
        <f t="shared" si="8"/>
        <v>1</v>
      </c>
      <c r="E43" s="167">
        <v>1368.42</v>
      </c>
      <c r="F43" s="84">
        <v>1368.42</v>
      </c>
      <c r="G43" s="156">
        <f t="shared" si="9"/>
        <v>1</v>
      </c>
      <c r="H43" s="82"/>
      <c r="I43" s="82"/>
      <c r="J43" s="82"/>
      <c r="K43" s="49"/>
      <c r="L43" s="47"/>
      <c r="M43" s="47"/>
    </row>
    <row r="44" spans="1:13" ht="115.5" thickBot="1">
      <c r="A44" s="159" t="s">
        <v>251</v>
      </c>
      <c r="B44" s="84">
        <v>598</v>
      </c>
      <c r="C44" s="84">
        <v>598</v>
      </c>
      <c r="D44" s="83">
        <f t="shared" si="8"/>
        <v>1</v>
      </c>
      <c r="E44" s="120">
        <v>1159.23</v>
      </c>
      <c r="F44" s="81">
        <v>1159.23</v>
      </c>
      <c r="G44" s="156">
        <f t="shared" si="9"/>
        <v>1</v>
      </c>
      <c r="H44" s="82"/>
      <c r="I44" s="82"/>
      <c r="J44" s="82"/>
      <c r="K44" s="49"/>
      <c r="L44" s="47"/>
      <c r="M44" s="47"/>
    </row>
    <row r="45" spans="1:13" ht="26.25" thickBot="1">
      <c r="A45" s="159" t="s">
        <v>432</v>
      </c>
      <c r="B45" s="84">
        <v>118.78</v>
      </c>
      <c r="C45" s="84">
        <v>103.66</v>
      </c>
      <c r="D45" s="83">
        <f t="shared" si="8"/>
        <v>0.87270584273446705</v>
      </c>
      <c r="E45" s="120">
        <v>106.17</v>
      </c>
      <c r="F45" s="81">
        <v>93.63</v>
      </c>
      <c r="G45" s="156">
        <f t="shared" si="9"/>
        <v>0.88188753885278326</v>
      </c>
      <c r="H45" s="82"/>
      <c r="I45" s="82"/>
      <c r="J45" s="82"/>
      <c r="K45" s="49"/>
      <c r="L45" s="47"/>
      <c r="M45" s="47"/>
    </row>
    <row r="46" spans="1:13" ht="39" thickBot="1">
      <c r="A46" s="159" t="s">
        <v>433</v>
      </c>
      <c r="B46" s="84">
        <v>8.32</v>
      </c>
      <c r="C46" s="84">
        <v>8.32</v>
      </c>
      <c r="D46" s="83">
        <f t="shared" si="8"/>
        <v>1</v>
      </c>
      <c r="E46" s="120">
        <v>0</v>
      </c>
      <c r="F46" s="81">
        <v>0</v>
      </c>
      <c r="G46" s="156">
        <v>0</v>
      </c>
      <c r="H46" s="82"/>
      <c r="I46" s="82"/>
      <c r="J46" s="82"/>
      <c r="K46" s="49"/>
      <c r="L46" s="47"/>
      <c r="M46" s="47"/>
    </row>
    <row r="47" spans="1:13" ht="51.75" thickBot="1">
      <c r="A47" s="159" t="s">
        <v>434</v>
      </c>
      <c r="B47" s="84">
        <v>1132.5</v>
      </c>
      <c r="C47" s="84">
        <v>1132.49</v>
      </c>
      <c r="D47" s="83">
        <f t="shared" si="8"/>
        <v>0.99999116997792492</v>
      </c>
      <c r="E47" s="120">
        <v>1135.43</v>
      </c>
      <c r="F47" s="81">
        <v>1135.43</v>
      </c>
      <c r="G47" s="156">
        <f t="shared" si="9"/>
        <v>1</v>
      </c>
      <c r="H47" s="82"/>
      <c r="I47" s="82"/>
      <c r="J47" s="82"/>
      <c r="K47" s="49"/>
      <c r="L47" s="47"/>
      <c r="M47" s="47"/>
    </row>
    <row r="48" spans="1:13" ht="26.25" thickBot="1">
      <c r="A48" s="159" t="s">
        <v>435</v>
      </c>
      <c r="B48" s="84">
        <v>168.79</v>
      </c>
      <c r="C48" s="84">
        <v>165.69</v>
      </c>
      <c r="D48" s="83">
        <f t="shared" si="8"/>
        <v>0.98163398305586824</v>
      </c>
      <c r="E48" s="120">
        <v>150</v>
      </c>
      <c r="F48" s="81">
        <v>133.76</v>
      </c>
      <c r="G48" s="156">
        <f t="shared" si="9"/>
        <v>0.89173333333333327</v>
      </c>
      <c r="H48" s="82"/>
      <c r="I48" s="82"/>
      <c r="J48" s="82"/>
    </row>
    <row r="49" spans="1:13" ht="26.25" customHeight="1" thickBot="1">
      <c r="A49" s="159" t="s">
        <v>436</v>
      </c>
      <c r="B49" s="84">
        <v>2351</v>
      </c>
      <c r="C49" s="84">
        <v>2172.16</v>
      </c>
      <c r="D49" s="83">
        <f t="shared" si="8"/>
        <v>0.9239302424500212</v>
      </c>
      <c r="E49" s="120">
        <v>3059</v>
      </c>
      <c r="F49" s="81">
        <v>3052.47</v>
      </c>
      <c r="G49" s="156">
        <f t="shared" si="9"/>
        <v>0.9978653154625694</v>
      </c>
      <c r="H49" s="82"/>
      <c r="I49" s="82"/>
      <c r="J49" s="82"/>
    </row>
    <row r="50" spans="1:13" ht="38.25" customHeight="1" thickBot="1">
      <c r="A50" s="159" t="s">
        <v>437</v>
      </c>
      <c r="B50" s="84">
        <v>147.43</v>
      </c>
      <c r="C50" s="84">
        <v>147.43</v>
      </c>
      <c r="D50" s="83">
        <f t="shared" si="8"/>
        <v>1</v>
      </c>
      <c r="E50" s="120">
        <v>250</v>
      </c>
      <c r="F50" s="81">
        <v>250</v>
      </c>
      <c r="G50" s="156">
        <f t="shared" si="9"/>
        <v>1</v>
      </c>
      <c r="H50" s="82"/>
      <c r="I50" s="82"/>
      <c r="J50" s="82"/>
    </row>
    <row r="51" spans="1:13" ht="39.75" customHeight="1" thickBot="1">
      <c r="A51" s="159" t="s">
        <v>438</v>
      </c>
      <c r="B51" s="84">
        <v>135.1</v>
      </c>
      <c r="C51" s="84">
        <v>94.5</v>
      </c>
      <c r="D51" s="83">
        <f t="shared" si="8"/>
        <v>0.69948186528497414</v>
      </c>
      <c r="E51" s="120">
        <v>480.47</v>
      </c>
      <c r="F51" s="81">
        <v>439.93</v>
      </c>
      <c r="G51" s="156">
        <f t="shared" si="9"/>
        <v>0.91562428455470679</v>
      </c>
      <c r="H51" s="82"/>
      <c r="I51" s="82"/>
      <c r="J51" s="82"/>
    </row>
    <row r="52" spans="1:13" ht="44.25" customHeight="1" thickBot="1">
      <c r="A52" s="159" t="s">
        <v>439</v>
      </c>
      <c r="B52" s="84">
        <v>5333.44</v>
      </c>
      <c r="C52" s="84">
        <v>5112</v>
      </c>
      <c r="D52" s="83">
        <f t="shared" si="8"/>
        <v>0.95848083038339238</v>
      </c>
      <c r="E52" s="120">
        <v>5185.84</v>
      </c>
      <c r="F52" s="81">
        <v>4978.7</v>
      </c>
      <c r="G52" s="156">
        <f t="shared" si="9"/>
        <v>0.96005661570738776</v>
      </c>
      <c r="H52" s="82"/>
      <c r="I52" s="82"/>
      <c r="J52" s="82"/>
    </row>
    <row r="53" spans="1:13" ht="51.75" thickBot="1">
      <c r="A53" s="159" t="s">
        <v>440</v>
      </c>
      <c r="B53" s="84">
        <v>287.7</v>
      </c>
      <c r="C53" s="84">
        <v>287.64</v>
      </c>
      <c r="D53" s="83">
        <f t="shared" si="8"/>
        <v>0.9997914494264859</v>
      </c>
      <c r="E53" s="120">
        <v>702.7</v>
      </c>
      <c r="F53" s="81">
        <v>702.7</v>
      </c>
      <c r="G53" s="156">
        <f t="shared" si="9"/>
        <v>1</v>
      </c>
      <c r="H53" s="82"/>
      <c r="I53" s="82"/>
      <c r="J53" s="82"/>
    </row>
    <row r="54" spans="1:13" ht="39" thickBot="1">
      <c r="A54" s="159" t="s">
        <v>441</v>
      </c>
      <c r="B54" s="84">
        <v>556</v>
      </c>
      <c r="C54" s="84">
        <v>554.42999999999995</v>
      </c>
      <c r="D54" s="83">
        <f t="shared" si="8"/>
        <v>0.99717625899280571</v>
      </c>
      <c r="E54" s="120">
        <v>400</v>
      </c>
      <c r="F54" s="81">
        <v>385.85</v>
      </c>
      <c r="G54" s="156">
        <f t="shared" si="9"/>
        <v>0.96462500000000007</v>
      </c>
      <c r="H54" s="82"/>
      <c r="I54" s="82"/>
      <c r="J54" s="82"/>
    </row>
    <row r="55" spans="1:13" ht="108.75" thickBot="1">
      <c r="A55" s="222" t="s">
        <v>442</v>
      </c>
      <c r="B55" s="168">
        <v>400.7</v>
      </c>
      <c r="C55" s="168">
        <v>400.7</v>
      </c>
      <c r="D55" s="83">
        <f t="shared" si="8"/>
        <v>1</v>
      </c>
      <c r="E55" s="23">
        <v>400.7</v>
      </c>
      <c r="F55" s="82">
        <v>400.7</v>
      </c>
      <c r="G55" s="156">
        <f t="shared" si="9"/>
        <v>1</v>
      </c>
      <c r="H55" s="82"/>
      <c r="I55" s="82"/>
      <c r="J55" s="82"/>
    </row>
    <row r="56" spans="1:13" ht="102" customHeight="1" thickBot="1">
      <c r="A56" s="222" t="s">
        <v>443</v>
      </c>
      <c r="B56" s="168">
        <v>598</v>
      </c>
      <c r="C56" s="168">
        <v>598</v>
      </c>
      <c r="D56" s="83">
        <f t="shared" si="8"/>
        <v>1</v>
      </c>
      <c r="E56" s="23">
        <v>0</v>
      </c>
      <c r="F56" s="82">
        <v>0</v>
      </c>
      <c r="G56" s="156">
        <v>0</v>
      </c>
      <c r="H56" s="82"/>
      <c r="I56" s="82"/>
      <c r="J56" s="82"/>
    </row>
    <row r="57" spans="1:13" ht="45.75" customHeight="1" thickBot="1">
      <c r="A57" s="159" t="s">
        <v>444</v>
      </c>
      <c r="B57" s="84">
        <v>599.12</v>
      </c>
      <c r="C57" s="84">
        <v>599.12</v>
      </c>
      <c r="D57" s="83">
        <f t="shared" si="8"/>
        <v>1</v>
      </c>
      <c r="E57" s="120">
        <v>0</v>
      </c>
      <c r="F57" s="81">
        <v>0</v>
      </c>
      <c r="G57" s="156">
        <v>0</v>
      </c>
      <c r="H57" s="82"/>
      <c r="I57" s="82"/>
      <c r="J57" s="82"/>
    </row>
    <row r="58" spans="1:13" ht="21">
      <c r="A58" s="151" t="s">
        <v>303</v>
      </c>
      <c r="B58" s="286">
        <f>SUM(B60:B67)</f>
        <v>17311.79</v>
      </c>
      <c r="C58" s="286">
        <f>SUM(C60:C67)</f>
        <v>17311.79</v>
      </c>
      <c r="D58" s="288">
        <f>C58/B58</f>
        <v>1</v>
      </c>
      <c r="E58" s="286">
        <f>SUM(E60:E67)</f>
        <v>18093.760000000002</v>
      </c>
      <c r="F58" s="286">
        <f>SUM(F60:F67)</f>
        <v>18093.760000000002</v>
      </c>
      <c r="G58" s="292">
        <f>F58/E58</f>
        <v>1</v>
      </c>
      <c r="H58" s="294"/>
      <c r="I58" s="286"/>
      <c r="J58" s="286"/>
      <c r="K58" s="282"/>
      <c r="L58" s="280"/>
      <c r="M58" s="280"/>
    </row>
    <row r="59" spans="1:13" ht="34.5" thickBot="1">
      <c r="A59" s="125" t="s">
        <v>304</v>
      </c>
      <c r="B59" s="287"/>
      <c r="C59" s="287"/>
      <c r="D59" s="289"/>
      <c r="E59" s="287"/>
      <c r="F59" s="287"/>
      <c r="G59" s="293"/>
      <c r="H59" s="295"/>
      <c r="I59" s="287"/>
      <c r="J59" s="287"/>
      <c r="K59" s="283"/>
      <c r="L59" s="281"/>
      <c r="M59" s="281"/>
    </row>
    <row r="60" spans="1:13" ht="39" thickBot="1">
      <c r="A60" s="159" t="s">
        <v>259</v>
      </c>
      <c r="B60" s="84">
        <v>11930.43</v>
      </c>
      <c r="C60" s="84">
        <v>11930.43</v>
      </c>
      <c r="D60" s="83">
        <f t="shared" ref="D60:D67" si="10">C60/B60</f>
        <v>1</v>
      </c>
      <c r="E60" s="120">
        <v>12011.4</v>
      </c>
      <c r="F60" s="120">
        <v>12011.4</v>
      </c>
      <c r="G60" s="156">
        <f t="shared" ref="G60:G67" si="11">F60/E60</f>
        <v>1</v>
      </c>
      <c r="H60" s="82"/>
      <c r="I60" s="82"/>
      <c r="J60" s="82"/>
      <c r="K60" s="75"/>
      <c r="L60" s="76"/>
      <c r="M60" s="76"/>
    </row>
    <row r="61" spans="1:13" ht="36" customHeight="1" thickBot="1">
      <c r="A61" s="159" t="s">
        <v>260</v>
      </c>
      <c r="B61" s="84">
        <v>0</v>
      </c>
      <c r="C61" s="84">
        <v>0</v>
      </c>
      <c r="D61" s="83">
        <v>0</v>
      </c>
      <c r="E61" s="120">
        <v>165.35</v>
      </c>
      <c r="F61" s="120">
        <v>165.35</v>
      </c>
      <c r="G61" s="156">
        <v>0</v>
      </c>
      <c r="H61" s="82"/>
      <c r="I61" s="82"/>
      <c r="J61" s="82"/>
      <c r="K61" s="75"/>
      <c r="L61" s="76"/>
      <c r="M61" s="76"/>
    </row>
    <row r="62" spans="1:13" ht="32.25" customHeight="1" thickBot="1">
      <c r="A62" s="159" t="s">
        <v>261</v>
      </c>
      <c r="B62" s="84">
        <v>700.96</v>
      </c>
      <c r="C62" s="84">
        <v>700.96</v>
      </c>
      <c r="D62" s="83">
        <f t="shared" si="10"/>
        <v>1</v>
      </c>
      <c r="E62" s="120">
        <v>700</v>
      </c>
      <c r="F62" s="120">
        <v>700</v>
      </c>
      <c r="G62" s="156">
        <f t="shared" si="11"/>
        <v>1</v>
      </c>
      <c r="H62" s="82"/>
      <c r="I62" s="82"/>
      <c r="J62" s="82"/>
      <c r="K62" s="75"/>
      <c r="L62" s="76"/>
      <c r="M62" s="76"/>
    </row>
    <row r="63" spans="1:13" ht="34.5" customHeight="1" thickBot="1">
      <c r="A63" s="159" t="s">
        <v>262</v>
      </c>
      <c r="B63" s="84">
        <v>0</v>
      </c>
      <c r="C63" s="84">
        <v>0</v>
      </c>
      <c r="D63" s="83">
        <v>0</v>
      </c>
      <c r="E63" s="120">
        <v>0</v>
      </c>
      <c r="F63" s="120">
        <v>0</v>
      </c>
      <c r="G63" s="156">
        <v>0</v>
      </c>
      <c r="H63" s="82"/>
      <c r="I63" s="82"/>
      <c r="J63" s="82"/>
      <c r="K63" s="75"/>
      <c r="L63" s="76"/>
      <c r="M63" s="76"/>
    </row>
    <row r="64" spans="1:13" ht="45.75" customHeight="1" thickBot="1">
      <c r="A64" s="159" t="s">
        <v>263</v>
      </c>
      <c r="B64" s="84">
        <v>178.8</v>
      </c>
      <c r="C64" s="84">
        <v>178.8</v>
      </c>
      <c r="D64" s="83">
        <f t="shared" si="10"/>
        <v>1</v>
      </c>
      <c r="E64" s="120">
        <v>303.41000000000003</v>
      </c>
      <c r="F64" s="120">
        <v>303.41000000000003</v>
      </c>
      <c r="G64" s="156">
        <f t="shared" si="11"/>
        <v>1</v>
      </c>
      <c r="H64" s="82"/>
      <c r="I64" s="82"/>
      <c r="J64" s="82"/>
      <c r="K64" s="75"/>
      <c r="L64" s="76"/>
      <c r="M64" s="76"/>
    </row>
    <row r="65" spans="1:13" ht="38.25" customHeight="1" thickBot="1">
      <c r="A65" s="159" t="s">
        <v>264</v>
      </c>
      <c r="B65" s="84">
        <v>0</v>
      </c>
      <c r="C65" s="84">
        <v>0</v>
      </c>
      <c r="D65" s="83">
        <v>0</v>
      </c>
      <c r="E65" s="120">
        <v>0</v>
      </c>
      <c r="F65" s="120">
        <v>0</v>
      </c>
      <c r="G65" s="156">
        <v>0</v>
      </c>
      <c r="H65" s="82"/>
      <c r="I65" s="82"/>
      <c r="J65" s="82"/>
      <c r="K65" s="75"/>
      <c r="L65" s="76"/>
      <c r="M65" s="76"/>
    </row>
    <row r="66" spans="1:13" ht="121.5" customHeight="1" thickBot="1">
      <c r="A66" s="159" t="s">
        <v>265</v>
      </c>
      <c r="B66" s="84">
        <v>4001.99</v>
      </c>
      <c r="C66" s="84">
        <v>4001.99</v>
      </c>
      <c r="D66" s="83">
        <f t="shared" si="10"/>
        <v>1</v>
      </c>
      <c r="E66" s="120">
        <v>0</v>
      </c>
      <c r="F66" s="120">
        <v>0</v>
      </c>
      <c r="G66" s="156">
        <v>0</v>
      </c>
      <c r="H66" s="82"/>
      <c r="I66" s="82"/>
      <c r="J66" s="82"/>
      <c r="K66" s="49"/>
      <c r="L66" s="47"/>
      <c r="M66" s="47"/>
    </row>
    <row r="67" spans="1:13" ht="115.5" thickBot="1">
      <c r="A67" s="159" t="s">
        <v>266</v>
      </c>
      <c r="B67" s="84">
        <v>499.61</v>
      </c>
      <c r="C67" s="84">
        <v>499.61</v>
      </c>
      <c r="D67" s="83">
        <f t="shared" si="10"/>
        <v>1</v>
      </c>
      <c r="E67" s="120">
        <v>4913.6000000000004</v>
      </c>
      <c r="F67" s="120">
        <v>4913.6000000000004</v>
      </c>
      <c r="G67" s="156">
        <f t="shared" si="11"/>
        <v>1</v>
      </c>
      <c r="H67" s="82"/>
      <c r="I67" s="82"/>
      <c r="J67" s="82"/>
      <c r="K67" s="49"/>
      <c r="L67" s="47"/>
      <c r="M67" s="47"/>
    </row>
    <row r="68" spans="1:13" ht="25.5">
      <c r="A68" s="226" t="s">
        <v>305</v>
      </c>
      <c r="B68" s="290">
        <v>2120.31</v>
      </c>
      <c r="C68" s="290">
        <f>SUM(C70:C75)</f>
        <v>2120.31</v>
      </c>
      <c r="D68" s="288">
        <f>C68/B68</f>
        <v>1</v>
      </c>
      <c r="E68" s="290">
        <f>SUM(E70:E75)</f>
        <v>1682.52</v>
      </c>
      <c r="F68" s="290">
        <f>SUM(F70:F75)</f>
        <v>1682.52</v>
      </c>
      <c r="G68" s="292">
        <f>F68/E68</f>
        <v>1</v>
      </c>
      <c r="H68" s="309"/>
      <c r="I68" s="290"/>
      <c r="J68" s="286"/>
      <c r="K68" s="282"/>
      <c r="L68" s="280"/>
      <c r="M68" s="280"/>
    </row>
    <row r="69" spans="1:13" ht="51.75" thickBot="1">
      <c r="A69" s="227" t="s">
        <v>379</v>
      </c>
      <c r="B69" s="287"/>
      <c r="C69" s="287"/>
      <c r="D69" s="289"/>
      <c r="E69" s="287"/>
      <c r="F69" s="287"/>
      <c r="G69" s="293"/>
      <c r="H69" s="295"/>
      <c r="I69" s="287"/>
      <c r="J69" s="287"/>
      <c r="K69" s="283"/>
      <c r="L69" s="281"/>
      <c r="M69" s="281"/>
    </row>
    <row r="70" spans="1:13" ht="47.25" customHeight="1" thickBot="1">
      <c r="A70" s="159" t="s">
        <v>267</v>
      </c>
      <c r="B70" s="84">
        <v>900</v>
      </c>
      <c r="C70" s="84">
        <v>900</v>
      </c>
      <c r="D70" s="83">
        <f t="shared" ref="D70:D74" si="12">C70/B70</f>
        <v>1</v>
      </c>
      <c r="E70" s="120">
        <v>925</v>
      </c>
      <c r="F70" s="120">
        <v>925</v>
      </c>
      <c r="G70" s="156">
        <f t="shared" ref="G70:G73" si="13">F70/E70</f>
        <v>1</v>
      </c>
      <c r="H70" s="82"/>
      <c r="I70" s="82"/>
      <c r="J70" s="82"/>
      <c r="K70" s="75"/>
      <c r="L70" s="76"/>
      <c r="M70" s="76"/>
    </row>
    <row r="71" spans="1:13" ht="47.25" customHeight="1" thickBot="1">
      <c r="A71" s="159" t="s">
        <v>268</v>
      </c>
      <c r="B71" s="84">
        <v>100</v>
      </c>
      <c r="C71" s="84">
        <v>100</v>
      </c>
      <c r="D71" s="83">
        <f t="shared" si="12"/>
        <v>1</v>
      </c>
      <c r="E71" s="120">
        <v>127</v>
      </c>
      <c r="F71" s="120">
        <v>127</v>
      </c>
      <c r="G71" s="156">
        <f t="shared" si="13"/>
        <v>1</v>
      </c>
      <c r="H71" s="82"/>
      <c r="I71" s="82"/>
      <c r="J71" s="82"/>
      <c r="K71" s="75"/>
      <c r="L71" s="76"/>
      <c r="M71" s="76"/>
    </row>
    <row r="72" spans="1:13" ht="47.25" customHeight="1" thickBot="1">
      <c r="A72" s="159" t="s">
        <v>269</v>
      </c>
      <c r="B72" s="84">
        <v>23.1</v>
      </c>
      <c r="C72" s="84">
        <v>23.1</v>
      </c>
      <c r="D72" s="83">
        <f t="shared" si="12"/>
        <v>1</v>
      </c>
      <c r="E72" s="120">
        <v>49.85</v>
      </c>
      <c r="F72" s="120">
        <v>49.85</v>
      </c>
      <c r="G72" s="156">
        <f t="shared" si="13"/>
        <v>1</v>
      </c>
      <c r="H72" s="82"/>
      <c r="I72" s="82"/>
      <c r="J72" s="82"/>
      <c r="K72" s="75"/>
      <c r="L72" s="76"/>
      <c r="M72" s="76"/>
    </row>
    <row r="73" spans="1:13" ht="57.75" customHeight="1" thickBot="1">
      <c r="A73" s="159" t="s">
        <v>270</v>
      </c>
      <c r="B73" s="84">
        <v>463.21</v>
      </c>
      <c r="C73" s="84">
        <v>463.21</v>
      </c>
      <c r="D73" s="83">
        <f t="shared" si="12"/>
        <v>1</v>
      </c>
      <c r="E73" s="120">
        <v>580.66999999999996</v>
      </c>
      <c r="F73" s="120">
        <v>580.66999999999996</v>
      </c>
      <c r="G73" s="156">
        <f t="shared" si="13"/>
        <v>1</v>
      </c>
      <c r="H73" s="82"/>
      <c r="I73" s="82"/>
      <c r="J73" s="82"/>
      <c r="K73" s="75"/>
      <c r="L73" s="76"/>
      <c r="M73" s="76"/>
    </row>
    <row r="74" spans="1:13" ht="47.25" customHeight="1" thickBot="1">
      <c r="A74" s="159" t="s">
        <v>271</v>
      </c>
      <c r="B74" s="84">
        <v>634</v>
      </c>
      <c r="C74" s="84">
        <v>634</v>
      </c>
      <c r="D74" s="83">
        <f t="shared" si="12"/>
        <v>1</v>
      </c>
      <c r="E74" s="120">
        <v>0</v>
      </c>
      <c r="F74" s="120">
        <v>0</v>
      </c>
      <c r="G74" s="156">
        <v>0</v>
      </c>
      <c r="H74" s="82"/>
      <c r="I74" s="82"/>
      <c r="J74" s="82"/>
      <c r="K74" s="75"/>
      <c r="L74" s="76"/>
      <c r="M74" s="76"/>
    </row>
    <row r="75" spans="1:13" ht="47.25" customHeight="1" thickBot="1">
      <c r="A75" s="159" t="s">
        <v>272</v>
      </c>
      <c r="B75" s="84">
        <v>0</v>
      </c>
      <c r="C75" s="84">
        <v>0</v>
      </c>
      <c r="D75" s="83">
        <v>0</v>
      </c>
      <c r="E75" s="120">
        <v>0</v>
      </c>
      <c r="F75" s="120">
        <v>0</v>
      </c>
      <c r="G75" s="156">
        <v>0</v>
      </c>
      <c r="H75" s="82"/>
      <c r="I75" s="82"/>
      <c r="J75" s="82"/>
      <c r="K75" s="75"/>
      <c r="L75" s="76"/>
      <c r="M75" s="76"/>
    </row>
    <row r="76" spans="1:13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8" spans="1:13">
      <c r="B78" s="284" t="s">
        <v>431</v>
      </c>
      <c r="C78" s="284"/>
      <c r="D78" s="284"/>
      <c r="E78" s="284"/>
      <c r="F78" s="284"/>
      <c r="G78" s="284"/>
      <c r="H78" s="284"/>
      <c r="I78" s="284"/>
      <c r="J78" s="284"/>
    </row>
    <row r="79" spans="1:13">
      <c r="B79" s="285" t="s">
        <v>34</v>
      </c>
      <c r="C79" s="285"/>
      <c r="D79" s="285"/>
      <c r="E79" s="285"/>
      <c r="F79" s="285"/>
      <c r="G79" s="285"/>
      <c r="H79" s="285"/>
      <c r="I79" s="285"/>
      <c r="J79" s="285"/>
    </row>
  </sheetData>
  <mergeCells count="75">
    <mergeCell ref="I1:K1"/>
    <mergeCell ref="F2:J2"/>
    <mergeCell ref="F3:J3"/>
    <mergeCell ref="F4:J4"/>
    <mergeCell ref="I5:J5"/>
    <mergeCell ref="M68:M69"/>
    <mergeCell ref="B7:M7"/>
    <mergeCell ref="K8:M8"/>
    <mergeCell ref="B8:D8"/>
    <mergeCell ref="E8:G8"/>
    <mergeCell ref="H8:J8"/>
    <mergeCell ref="G68:G69"/>
    <mergeCell ref="H68:H69"/>
    <mergeCell ref="I68:I69"/>
    <mergeCell ref="J68:J69"/>
    <mergeCell ref="K68:K69"/>
    <mergeCell ref="B68:B69"/>
    <mergeCell ref="C68:C69"/>
    <mergeCell ref="D68:D69"/>
    <mergeCell ref="E68:E69"/>
    <mergeCell ref="F68:F69"/>
    <mergeCell ref="A12:J12"/>
    <mergeCell ref="A6:J6"/>
    <mergeCell ref="K58:K59"/>
    <mergeCell ref="L58:L59"/>
    <mergeCell ref="G58:G59"/>
    <mergeCell ref="H58:H59"/>
    <mergeCell ref="I58:I59"/>
    <mergeCell ref="J58:J59"/>
    <mergeCell ref="H31:H32"/>
    <mergeCell ref="I31:I32"/>
    <mergeCell ref="J31:J32"/>
    <mergeCell ref="G31:G32"/>
    <mergeCell ref="K38:K39"/>
    <mergeCell ref="L38:L39"/>
    <mergeCell ref="F31:F32"/>
    <mergeCell ref="L68:L69"/>
    <mergeCell ref="M58:M59"/>
    <mergeCell ref="I24:I25"/>
    <mergeCell ref="J24:J25"/>
    <mergeCell ref="A23:J23"/>
    <mergeCell ref="B24:B25"/>
    <mergeCell ref="C24:C25"/>
    <mergeCell ref="D24:D25"/>
    <mergeCell ref="E24:E25"/>
    <mergeCell ref="F24:F25"/>
    <mergeCell ref="G24:G25"/>
    <mergeCell ref="H24:H25"/>
    <mergeCell ref="B31:B32"/>
    <mergeCell ref="C31:C32"/>
    <mergeCell ref="D31:D32"/>
    <mergeCell ref="E31:E32"/>
    <mergeCell ref="B78:J78"/>
    <mergeCell ref="B79:J7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B58:B59"/>
    <mergeCell ref="C58:C59"/>
    <mergeCell ref="D58:D59"/>
    <mergeCell ref="E58:E59"/>
    <mergeCell ref="F58:F59"/>
    <mergeCell ref="M38:M39"/>
    <mergeCell ref="K24:K25"/>
    <mergeCell ref="L24:L25"/>
    <mergeCell ref="M24:M25"/>
    <mergeCell ref="K31:K32"/>
    <mergeCell ref="L31:L32"/>
    <mergeCell ref="M31:M32"/>
  </mergeCells>
  <pageMargins left="0.31496062992125984" right="0.31496062992125984" top="0.35433070866141736" bottom="0.15748031496062992" header="0.31496062992125984" footer="0.31496062992125984"/>
  <pageSetup paperSize="9" scale="78" orientation="portrait" verticalDpi="0" r:id="rId1"/>
  <rowBreaks count="2" manualBreakCount="2">
    <brk id="30" max="9" man="1"/>
    <brk id="5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3:K21"/>
  <sheetViews>
    <sheetView view="pageBreakPreview" zoomScale="60" zoomScaleNormal="100" workbookViewId="0">
      <selection activeCell="I24" sqref="I24"/>
    </sheetView>
  </sheetViews>
  <sheetFormatPr defaultRowHeight="15" outlineLevelRow="1"/>
  <cols>
    <col min="1" max="1" width="2.85546875" customWidth="1"/>
    <col min="3" max="3" width="35.85546875" customWidth="1"/>
  </cols>
  <sheetData>
    <row r="3" spans="2:11">
      <c r="B3" s="313" t="s">
        <v>35</v>
      </c>
      <c r="C3" s="313"/>
      <c r="D3" s="313"/>
      <c r="E3" s="313"/>
      <c r="F3" s="313"/>
      <c r="G3" s="313"/>
      <c r="H3" s="313"/>
      <c r="I3" s="313"/>
      <c r="J3" s="313"/>
    </row>
    <row r="4" spans="2:11" ht="28.5" customHeight="1">
      <c r="B4" s="314" t="s">
        <v>178</v>
      </c>
      <c r="C4" s="314"/>
      <c r="D4" s="314"/>
      <c r="E4" s="314"/>
      <c r="F4" s="314"/>
      <c r="G4" s="314"/>
      <c r="H4" s="314"/>
      <c r="I4" s="314"/>
      <c r="J4" s="89"/>
      <c r="K4" s="89"/>
    </row>
    <row r="5" spans="2:11">
      <c r="B5" s="312" t="s">
        <v>413</v>
      </c>
      <c r="C5" s="312"/>
      <c r="D5" s="312"/>
      <c r="E5" s="312"/>
      <c r="F5" s="312"/>
      <c r="G5" s="312"/>
      <c r="H5" s="312"/>
      <c r="I5" s="312"/>
      <c r="J5" s="312"/>
      <c r="K5" s="312"/>
    </row>
    <row r="6" spans="2:11">
      <c r="B6" s="17"/>
    </row>
    <row r="7" spans="2:11">
      <c r="B7" s="315" t="s">
        <v>414</v>
      </c>
      <c r="C7" s="315"/>
      <c r="D7" s="315"/>
      <c r="E7" s="315"/>
      <c r="F7" s="315"/>
      <c r="G7" s="315"/>
      <c r="H7" s="315"/>
      <c r="I7" s="315"/>
    </row>
    <row r="8" spans="2:11">
      <c r="B8" s="17" t="s">
        <v>415</v>
      </c>
    </row>
    <row r="9" spans="2:11">
      <c r="B9" s="17" t="s">
        <v>416</v>
      </c>
    </row>
    <row r="10" spans="2:11">
      <c r="B10" s="17" t="s">
        <v>308</v>
      </c>
    </row>
    <row r="11" spans="2:11">
      <c r="B11" s="17" t="s">
        <v>417</v>
      </c>
    </row>
    <row r="12" spans="2:11">
      <c r="B12" s="17"/>
    </row>
    <row r="13" spans="2:11">
      <c r="B13" s="315" t="s">
        <v>36</v>
      </c>
      <c r="C13" s="315"/>
      <c r="D13" s="315"/>
      <c r="E13" s="315"/>
      <c r="F13" s="315"/>
      <c r="G13" s="315"/>
      <c r="H13" s="315"/>
      <c r="I13" s="315"/>
    </row>
    <row r="14" spans="2:11" ht="16.5" thickBot="1">
      <c r="B14" s="12"/>
    </row>
    <row r="15" spans="2:11" ht="74.25" thickBot="1">
      <c r="B15" s="87" t="s">
        <v>37</v>
      </c>
      <c r="C15" s="88" t="s">
        <v>38</v>
      </c>
      <c r="D15" s="88" t="s">
        <v>6</v>
      </c>
      <c r="E15" s="88" t="s">
        <v>39</v>
      </c>
      <c r="F15" s="88" t="s">
        <v>40</v>
      </c>
      <c r="G15" s="88" t="s">
        <v>41</v>
      </c>
      <c r="H15" s="88" t="s">
        <v>20</v>
      </c>
      <c r="I15" s="88" t="s">
        <v>31</v>
      </c>
    </row>
    <row r="16" spans="2:11" ht="45.75" thickBot="1">
      <c r="B16" s="74" t="s">
        <v>0</v>
      </c>
      <c r="C16" s="19" t="s">
        <v>113</v>
      </c>
      <c r="D16" s="84">
        <f>'5.Оп.отч.испол.пл.реал.МП_МОЙ'!E10</f>
        <v>54341.26135999999</v>
      </c>
      <c r="E16" s="84">
        <f>'5.Оп.отч.испол.пл.реал.МП_МОЙ'!E13</f>
        <v>3151.2192299999997</v>
      </c>
      <c r="F16" s="84">
        <f>'5.Оп.отч.испол.пл.реал.МП_МОЙ'!E12</f>
        <v>16098.087010000001</v>
      </c>
      <c r="G16" s="84">
        <f>'5.Оп.отч.испол.пл.реал.МП_МОЙ'!E11</f>
        <v>0</v>
      </c>
      <c r="H16" s="84">
        <f>'5.Оп.отч.испол.пл.реал.МП_МОЙ'!E14</f>
        <v>20</v>
      </c>
      <c r="I16" s="86">
        <f>'5.Оп.отч.испол.пл.реал.МП_МОЙ'!F10</f>
        <v>0.99288639357241271</v>
      </c>
    </row>
    <row r="17" spans="1:9" ht="15.75" hidden="1" outlineLevel="1" thickBot="1">
      <c r="B17" s="6" t="s">
        <v>1</v>
      </c>
      <c r="C17" s="19"/>
      <c r="D17" s="19"/>
      <c r="E17" s="19"/>
      <c r="F17" s="19"/>
      <c r="G17" s="19"/>
      <c r="H17" s="19"/>
      <c r="I17" s="19"/>
    </row>
    <row r="18" spans="1:9" ht="15.75" hidden="1" outlineLevel="1" thickBot="1">
      <c r="B18" s="6" t="s">
        <v>15</v>
      </c>
      <c r="C18" s="19"/>
      <c r="D18" s="19"/>
      <c r="E18" s="19"/>
      <c r="F18" s="19"/>
      <c r="G18" s="19"/>
      <c r="H18" s="19"/>
      <c r="I18" s="19"/>
    </row>
    <row r="19" spans="1:9" collapsed="1"/>
    <row r="20" spans="1:9">
      <c r="A20" s="311" t="s">
        <v>418</v>
      </c>
      <c r="B20" s="311"/>
      <c r="C20" s="311"/>
      <c r="D20" s="311"/>
      <c r="E20" s="311"/>
      <c r="F20" s="311"/>
      <c r="G20" s="311"/>
      <c r="H20" s="311"/>
      <c r="I20" s="311"/>
    </row>
    <row r="21" spans="1:9">
      <c r="B21" s="285" t="s">
        <v>309</v>
      </c>
      <c r="C21" s="285"/>
      <c r="D21" s="285"/>
      <c r="E21" s="285"/>
      <c r="F21" s="285"/>
      <c r="G21" s="285"/>
      <c r="H21" s="285"/>
      <c r="I21" s="285"/>
    </row>
  </sheetData>
  <mergeCells count="7">
    <mergeCell ref="B21:I21"/>
    <mergeCell ref="A20:I20"/>
    <mergeCell ref="B5:K5"/>
    <mergeCell ref="B3:J3"/>
    <mergeCell ref="B4:I4"/>
    <mergeCell ref="B13:I13"/>
    <mergeCell ref="B7:I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P81"/>
  <sheetViews>
    <sheetView view="pageBreakPreview" topLeftCell="A55" zoomScale="90" zoomScaleNormal="100" zoomScaleSheetLayoutView="90" workbookViewId="0">
      <selection activeCell="J87" sqref="J87"/>
    </sheetView>
  </sheetViews>
  <sheetFormatPr defaultRowHeight="15" outlineLevelRow="1" outlineLevelCol="1"/>
  <cols>
    <col min="1" max="1" width="8.140625" customWidth="1"/>
    <col min="2" max="2" width="27" customWidth="1"/>
    <col min="3" max="3" width="21.7109375" customWidth="1"/>
    <col min="8" max="8" width="9.7109375" customWidth="1"/>
    <col min="9" max="9" width="9.5703125" style="34" customWidth="1"/>
    <col min="10" max="11" width="9.5703125" customWidth="1"/>
    <col min="12" max="14" width="7.28515625" customWidth="1"/>
    <col min="15" max="15" width="0" hidden="1" customWidth="1" outlineLevel="1"/>
    <col min="16" max="16" width="9.140625" collapsed="1"/>
  </cols>
  <sheetData>
    <row r="1" spans="1:15">
      <c r="M1" s="310"/>
      <c r="N1" s="310"/>
    </row>
    <row r="2" spans="1:15">
      <c r="J2" s="193"/>
      <c r="K2" s="193"/>
      <c r="L2" s="310" t="s">
        <v>496</v>
      </c>
      <c r="M2" s="310"/>
      <c r="N2" s="310"/>
    </row>
    <row r="3" spans="1:15">
      <c r="J3" s="193"/>
      <c r="K3" s="310" t="s">
        <v>497</v>
      </c>
      <c r="L3" s="310"/>
      <c r="M3" s="310"/>
      <c r="N3" s="310"/>
    </row>
    <row r="4" spans="1:15">
      <c r="J4" s="310" t="s">
        <v>498</v>
      </c>
      <c r="K4" s="310"/>
      <c r="L4" s="310"/>
      <c r="M4" s="310"/>
      <c r="N4" s="310"/>
    </row>
    <row r="5" spans="1:15">
      <c r="J5" s="193"/>
      <c r="K5" s="210"/>
      <c r="L5" s="210"/>
      <c r="M5" s="310" t="s">
        <v>499</v>
      </c>
      <c r="N5" s="310"/>
    </row>
    <row r="6" spans="1:15" ht="22.5" customHeight="1">
      <c r="A6" s="326" t="s">
        <v>310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pans="1:15">
      <c r="B7" s="17"/>
    </row>
    <row r="8" spans="1:15">
      <c r="B8" s="13" t="s">
        <v>311</v>
      </c>
    </row>
    <row r="9" spans="1:15" ht="15.75" thickBot="1">
      <c r="B9" s="14" t="s">
        <v>25</v>
      </c>
    </row>
    <row r="10" spans="1:15" ht="44.25" thickBot="1">
      <c r="A10" s="245" t="s">
        <v>449</v>
      </c>
      <c r="B10" s="245" t="s">
        <v>313</v>
      </c>
      <c r="C10" s="245" t="s">
        <v>164</v>
      </c>
      <c r="D10" s="245" t="s">
        <v>8</v>
      </c>
      <c r="E10" s="37" t="s">
        <v>165</v>
      </c>
      <c r="F10" s="296" t="s">
        <v>312</v>
      </c>
      <c r="G10" s="297"/>
      <c r="H10" s="298"/>
      <c r="I10" s="296" t="s">
        <v>445</v>
      </c>
      <c r="J10" s="297"/>
      <c r="K10" s="298"/>
      <c r="L10" s="296" t="s">
        <v>167</v>
      </c>
      <c r="M10" s="297"/>
      <c r="N10" s="298"/>
    </row>
    <row r="11" spans="1:15" ht="75">
      <c r="A11" s="327"/>
      <c r="B11" s="327"/>
      <c r="C11" s="327"/>
      <c r="D11" s="327"/>
      <c r="E11" s="38" t="s">
        <v>166</v>
      </c>
      <c r="F11" s="3" t="s">
        <v>168</v>
      </c>
      <c r="G11" s="3" t="s">
        <v>170</v>
      </c>
      <c r="H11" s="3" t="s">
        <v>172</v>
      </c>
      <c r="I11" s="150" t="s">
        <v>168</v>
      </c>
      <c r="J11" s="3" t="s">
        <v>170</v>
      </c>
      <c r="K11" s="3" t="s">
        <v>172</v>
      </c>
      <c r="L11" s="3" t="s">
        <v>168</v>
      </c>
      <c r="M11" s="3" t="s">
        <v>170</v>
      </c>
      <c r="N11" s="3" t="s">
        <v>172</v>
      </c>
    </row>
    <row r="12" spans="1:15">
      <c r="A12" s="327"/>
      <c r="B12" s="327"/>
      <c r="C12" s="327"/>
      <c r="D12" s="327"/>
      <c r="E12" s="39"/>
      <c r="F12" s="3" t="s">
        <v>169</v>
      </c>
      <c r="G12" s="3" t="s">
        <v>171</v>
      </c>
      <c r="H12" s="3" t="s">
        <v>174</v>
      </c>
      <c r="I12" s="150" t="s">
        <v>169</v>
      </c>
      <c r="J12" s="3" t="s">
        <v>171</v>
      </c>
      <c r="K12" s="3"/>
      <c r="L12" s="3" t="s">
        <v>169</v>
      </c>
      <c r="M12" s="3" t="s">
        <v>171</v>
      </c>
      <c r="N12" s="3"/>
    </row>
    <row r="13" spans="1:15" ht="39" customHeight="1" thickBot="1">
      <c r="A13" s="327"/>
      <c r="B13" s="327"/>
      <c r="C13" s="327"/>
      <c r="D13" s="327"/>
      <c r="E13" s="39"/>
      <c r="F13" s="8"/>
      <c r="G13" s="8"/>
      <c r="H13" s="3" t="s">
        <v>339</v>
      </c>
      <c r="I13" s="183"/>
      <c r="J13" s="8"/>
      <c r="K13" s="3" t="s">
        <v>339</v>
      </c>
      <c r="L13" s="8"/>
      <c r="M13" s="8"/>
      <c r="N13" s="3" t="s">
        <v>339</v>
      </c>
    </row>
    <row r="14" spans="1:15" ht="15.75" thickBot="1">
      <c r="A14" s="170">
        <v>1</v>
      </c>
      <c r="B14" s="177">
        <v>2</v>
      </c>
      <c r="C14" s="177">
        <v>3</v>
      </c>
      <c r="D14" s="177">
        <v>4</v>
      </c>
      <c r="E14" s="178">
        <v>5</v>
      </c>
      <c r="F14" s="177">
        <v>6</v>
      </c>
      <c r="G14" s="177">
        <v>7</v>
      </c>
      <c r="H14" s="179">
        <v>8</v>
      </c>
      <c r="I14" s="184">
        <v>9</v>
      </c>
      <c r="J14" s="179">
        <v>10</v>
      </c>
      <c r="K14" s="179">
        <v>11</v>
      </c>
      <c r="L14" s="179">
        <v>12</v>
      </c>
      <c r="M14" s="179">
        <v>13</v>
      </c>
      <c r="N14" s="179">
        <v>14</v>
      </c>
    </row>
    <row r="15" spans="1:15" ht="26.25" customHeight="1" thickBot="1">
      <c r="A15" s="100">
        <v>1</v>
      </c>
      <c r="B15" s="328" t="s">
        <v>392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71" t="e">
        <f>(H16+H17+H18+H19+H24+#REF!)/6*100</f>
        <v>#REF!</v>
      </c>
    </row>
    <row r="16" spans="1:15" ht="57" thickBot="1">
      <c r="A16" s="219" t="s">
        <v>9</v>
      </c>
      <c r="B16" s="25" t="s">
        <v>393</v>
      </c>
      <c r="C16" s="25" t="s">
        <v>97</v>
      </c>
      <c r="D16" s="24" t="s">
        <v>98</v>
      </c>
      <c r="E16" s="97">
        <v>53.5</v>
      </c>
      <c r="F16" s="97">
        <v>63.5</v>
      </c>
      <c r="G16" s="101">
        <v>63.5</v>
      </c>
      <c r="H16" s="182">
        <f>G16/F16</f>
        <v>1</v>
      </c>
      <c r="I16" s="92">
        <v>101.8</v>
      </c>
      <c r="J16" s="92">
        <v>101.8</v>
      </c>
      <c r="K16" s="182">
        <f>J16/I16</f>
        <v>1</v>
      </c>
      <c r="L16" s="92"/>
      <c r="M16" s="92"/>
      <c r="N16" s="92"/>
    </row>
    <row r="17" spans="1:15" ht="51" customHeight="1" thickBot="1">
      <c r="A17" s="219" t="s">
        <v>10</v>
      </c>
      <c r="B17" s="25" t="s">
        <v>446</v>
      </c>
      <c r="C17" s="25" t="s">
        <v>99</v>
      </c>
      <c r="D17" s="24" t="s">
        <v>54</v>
      </c>
      <c r="E17" s="97">
        <v>75</v>
      </c>
      <c r="F17" s="97">
        <v>76</v>
      </c>
      <c r="G17" s="101">
        <v>85</v>
      </c>
      <c r="H17" s="182">
        <f>G17/F17</f>
        <v>1.118421052631579</v>
      </c>
      <c r="I17" s="101">
        <v>85</v>
      </c>
      <c r="J17" s="92">
        <v>85</v>
      </c>
      <c r="K17" s="182">
        <f>J17/I17</f>
        <v>1</v>
      </c>
      <c r="L17" s="92"/>
      <c r="M17" s="92"/>
      <c r="N17" s="92"/>
    </row>
    <row r="18" spans="1:15" ht="65.25" customHeight="1" thickBot="1">
      <c r="A18" s="220" t="s">
        <v>11</v>
      </c>
      <c r="B18" s="25" t="s">
        <v>447</v>
      </c>
      <c r="C18" s="25" t="s">
        <v>409</v>
      </c>
      <c r="D18" s="26" t="s">
        <v>78</v>
      </c>
      <c r="E18" s="176">
        <v>0</v>
      </c>
      <c r="F18" s="92">
        <v>0</v>
      </c>
      <c r="G18" s="92">
        <v>0</v>
      </c>
      <c r="H18" s="182">
        <v>0</v>
      </c>
      <c r="I18" s="92">
        <v>0</v>
      </c>
      <c r="J18" s="92">
        <v>0</v>
      </c>
      <c r="K18" s="182">
        <v>0</v>
      </c>
      <c r="L18" s="92"/>
      <c r="M18" s="92"/>
      <c r="N18" s="92"/>
    </row>
    <row r="19" spans="1:15" ht="47.25" customHeight="1" thickBot="1">
      <c r="A19" s="220" t="s">
        <v>50</v>
      </c>
      <c r="B19" s="25" t="s">
        <v>196</v>
      </c>
      <c r="C19" s="25" t="s">
        <v>410</v>
      </c>
      <c r="D19" s="26" t="s">
        <v>78</v>
      </c>
      <c r="E19" s="176">
        <v>0</v>
      </c>
      <c r="F19" s="92">
        <v>0</v>
      </c>
      <c r="G19" s="92">
        <v>0</v>
      </c>
      <c r="H19" s="182">
        <v>0</v>
      </c>
      <c r="I19" s="92">
        <v>1</v>
      </c>
      <c r="J19" s="92">
        <v>1</v>
      </c>
      <c r="K19" s="182">
        <f>J19/I19</f>
        <v>1</v>
      </c>
      <c r="L19" s="92"/>
      <c r="M19" s="92"/>
      <c r="N19" s="92"/>
    </row>
    <row r="20" spans="1:15" ht="26.25" customHeight="1" thickBot="1">
      <c r="A20" s="100">
        <v>2</v>
      </c>
      <c r="B20" s="328" t="s">
        <v>396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71">
        <f>(H21+H22+H23+H24+H28+H29)/6*100</f>
        <v>33.333333333333329</v>
      </c>
    </row>
    <row r="21" spans="1:15" ht="120.75" customHeight="1" thickBot="1">
      <c r="A21" s="219" t="s">
        <v>12</v>
      </c>
      <c r="B21" s="25" t="s">
        <v>183</v>
      </c>
      <c r="C21" s="25" t="s">
        <v>448</v>
      </c>
      <c r="D21" s="24" t="s">
        <v>59</v>
      </c>
      <c r="E21" s="180">
        <v>1</v>
      </c>
      <c r="F21" s="181">
        <v>0</v>
      </c>
      <c r="G21" s="181">
        <v>0</v>
      </c>
      <c r="H21" s="182">
        <v>0</v>
      </c>
      <c r="I21" s="181">
        <v>1</v>
      </c>
      <c r="J21" s="181">
        <v>1</v>
      </c>
      <c r="K21" s="102">
        <f>J21/I21</f>
        <v>1</v>
      </c>
      <c r="L21" s="181"/>
      <c r="M21" s="181"/>
      <c r="N21" s="171"/>
    </row>
    <row r="22" spans="1:15" ht="26.25" customHeight="1" thickBot="1">
      <c r="A22" s="100">
        <v>3</v>
      </c>
      <c r="B22" s="328" t="s">
        <v>484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71" t="e">
        <f>(H23+H24+#REF!+H25+H30+H31)/6*100</f>
        <v>#REF!</v>
      </c>
    </row>
    <row r="23" spans="1:15" ht="41.25" customHeight="1" thickBot="1">
      <c r="A23" s="172" t="s">
        <v>140</v>
      </c>
      <c r="B23" s="329" t="s">
        <v>428</v>
      </c>
      <c r="C23" s="22" t="s">
        <v>96</v>
      </c>
      <c r="D23" s="30" t="s">
        <v>56</v>
      </c>
      <c r="E23" s="180">
        <v>0</v>
      </c>
      <c r="F23" s="181">
        <v>0</v>
      </c>
      <c r="G23" s="181">
        <v>0</v>
      </c>
      <c r="H23" s="182">
        <v>0</v>
      </c>
      <c r="I23" s="181">
        <v>0</v>
      </c>
      <c r="J23" s="181">
        <v>0</v>
      </c>
      <c r="K23" s="182">
        <v>0</v>
      </c>
      <c r="L23" s="181">
        <v>0</v>
      </c>
      <c r="M23" s="171"/>
      <c r="N23" s="171"/>
    </row>
    <row r="24" spans="1:15" ht="42.75" customHeight="1" thickBot="1">
      <c r="A24" s="185" t="s">
        <v>141</v>
      </c>
      <c r="B24" s="329"/>
      <c r="C24" s="22" t="s">
        <v>411</v>
      </c>
      <c r="D24" s="30" t="s">
        <v>54</v>
      </c>
      <c r="E24" s="180">
        <v>0</v>
      </c>
      <c r="F24" s="181">
        <v>0</v>
      </c>
      <c r="G24" s="181">
        <v>0</v>
      </c>
      <c r="H24" s="182">
        <v>0</v>
      </c>
      <c r="I24" s="181">
        <v>0</v>
      </c>
      <c r="J24" s="181">
        <v>0</v>
      </c>
      <c r="K24" s="182">
        <v>0</v>
      </c>
      <c r="L24" s="181">
        <v>0</v>
      </c>
      <c r="M24" s="171"/>
      <c r="N24" s="171"/>
    </row>
    <row r="25" spans="1:15" ht="33.75" customHeight="1" thickBot="1">
      <c r="A25" s="99">
        <v>1</v>
      </c>
      <c r="B25" s="318" t="s">
        <v>118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20"/>
      <c r="O25" s="71">
        <f>(H26+H27+H28+H29+H30+H31)/6*100</f>
        <v>91.666666666666657</v>
      </c>
    </row>
    <row r="26" spans="1:15" ht="38.25" customHeight="1" thickBot="1">
      <c r="A26" s="218" t="s">
        <v>9</v>
      </c>
      <c r="B26" s="74" t="s">
        <v>42</v>
      </c>
      <c r="C26" s="9" t="s">
        <v>43</v>
      </c>
      <c r="D26" s="9" t="s">
        <v>44</v>
      </c>
      <c r="E26" s="95">
        <v>2</v>
      </c>
      <c r="F26" s="95">
        <v>1</v>
      </c>
      <c r="G26" s="101">
        <v>1</v>
      </c>
      <c r="H26" s="182">
        <f>G26/F26</f>
        <v>1</v>
      </c>
      <c r="I26" s="101">
        <v>1</v>
      </c>
      <c r="J26" s="101">
        <v>1</v>
      </c>
      <c r="K26" s="182">
        <f>J26/I26</f>
        <v>1</v>
      </c>
      <c r="L26" s="101"/>
      <c r="M26" s="101"/>
      <c r="N26" s="101"/>
    </row>
    <row r="27" spans="1:15" ht="51" customHeight="1" thickBot="1">
      <c r="A27" s="181" t="s">
        <v>10</v>
      </c>
      <c r="B27" s="74" t="s">
        <v>117</v>
      </c>
      <c r="C27" s="20" t="s">
        <v>45</v>
      </c>
      <c r="D27" s="20" t="s">
        <v>46</v>
      </c>
      <c r="E27" s="95">
        <v>1</v>
      </c>
      <c r="F27" s="95">
        <v>4</v>
      </c>
      <c r="G27" s="101">
        <v>4</v>
      </c>
      <c r="H27" s="182">
        <f t="shared" ref="H27:H37" si="0">G27/F27</f>
        <v>1</v>
      </c>
      <c r="I27" s="101">
        <v>17</v>
      </c>
      <c r="J27" s="101">
        <v>17</v>
      </c>
      <c r="K27" s="182">
        <f t="shared" ref="K27:K31" si="1">J27/I27</f>
        <v>1</v>
      </c>
      <c r="L27" s="101"/>
      <c r="M27" s="101"/>
      <c r="N27" s="101"/>
    </row>
    <row r="28" spans="1:15" ht="38.25" customHeight="1" thickBot="1">
      <c r="A28" s="181" t="s">
        <v>11</v>
      </c>
      <c r="B28" s="74" t="s">
        <v>119</v>
      </c>
      <c r="C28" s="22" t="s">
        <v>47</v>
      </c>
      <c r="D28" s="21" t="s">
        <v>44</v>
      </c>
      <c r="E28" s="95">
        <v>8</v>
      </c>
      <c r="F28" s="95">
        <v>10</v>
      </c>
      <c r="G28" s="101">
        <v>10</v>
      </c>
      <c r="H28" s="182">
        <f t="shared" si="0"/>
        <v>1</v>
      </c>
      <c r="I28" s="101">
        <v>0</v>
      </c>
      <c r="J28" s="101">
        <v>0</v>
      </c>
      <c r="K28" s="182">
        <v>0</v>
      </c>
      <c r="L28" s="101"/>
      <c r="M28" s="101"/>
      <c r="N28" s="101"/>
    </row>
    <row r="29" spans="1:15" ht="48.75" customHeight="1" thickBot="1">
      <c r="A29" s="181" t="s">
        <v>50</v>
      </c>
      <c r="B29" s="74" t="s">
        <v>120</v>
      </c>
      <c r="C29" s="23" t="s">
        <v>204</v>
      </c>
      <c r="D29" s="22" t="s">
        <v>232</v>
      </c>
      <c r="E29" s="95" t="s">
        <v>202</v>
      </c>
      <c r="F29" s="95" t="s">
        <v>203</v>
      </c>
      <c r="G29" s="101" t="s">
        <v>203</v>
      </c>
      <c r="H29" s="182">
        <v>1</v>
      </c>
      <c r="I29" s="101" t="s">
        <v>412</v>
      </c>
      <c r="J29" s="101" t="s">
        <v>412</v>
      </c>
      <c r="K29" s="182">
        <v>1</v>
      </c>
      <c r="L29" s="101"/>
      <c r="M29" s="101"/>
      <c r="N29" s="101"/>
    </row>
    <row r="30" spans="1:15" ht="47.25" customHeight="1" thickBot="1">
      <c r="A30" s="321" t="s">
        <v>51</v>
      </c>
      <c r="B30" s="316" t="s">
        <v>121</v>
      </c>
      <c r="C30" s="204" t="s">
        <v>48</v>
      </c>
      <c r="D30" s="204" t="s">
        <v>46</v>
      </c>
      <c r="E30" s="215">
        <v>1</v>
      </c>
      <c r="F30" s="215">
        <v>1</v>
      </c>
      <c r="G30" s="216">
        <v>1</v>
      </c>
      <c r="H30" s="217">
        <f t="shared" si="0"/>
        <v>1</v>
      </c>
      <c r="I30" s="216">
        <v>1</v>
      </c>
      <c r="J30" s="216">
        <v>1</v>
      </c>
      <c r="K30" s="217">
        <f t="shared" si="1"/>
        <v>1</v>
      </c>
      <c r="L30" s="216"/>
      <c r="M30" s="216"/>
      <c r="N30" s="216"/>
    </row>
    <row r="31" spans="1:15" ht="42" customHeight="1" thickBot="1">
      <c r="A31" s="322"/>
      <c r="B31" s="317"/>
      <c r="C31" s="204" t="s">
        <v>49</v>
      </c>
      <c r="D31" s="204" t="s">
        <v>46</v>
      </c>
      <c r="E31" s="95">
        <v>12</v>
      </c>
      <c r="F31" s="95">
        <v>12</v>
      </c>
      <c r="G31" s="101">
        <v>6</v>
      </c>
      <c r="H31" s="182">
        <f t="shared" si="0"/>
        <v>0.5</v>
      </c>
      <c r="I31" s="101">
        <v>12</v>
      </c>
      <c r="J31" s="101">
        <v>12</v>
      </c>
      <c r="K31" s="182">
        <f t="shared" si="1"/>
        <v>1</v>
      </c>
      <c r="L31" s="101"/>
      <c r="M31" s="101"/>
      <c r="N31" s="101"/>
    </row>
    <row r="32" spans="1:15" ht="33.75" customHeight="1" thickBot="1">
      <c r="A32" s="100">
        <v>2</v>
      </c>
      <c r="B32" s="323" t="s">
        <v>122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5"/>
      <c r="O32" s="71">
        <f>(H33+H34+H35+H36+H37+H38)/6*100</f>
        <v>100</v>
      </c>
    </row>
    <row r="33" spans="1:15" ht="65.25" customHeight="1" thickBot="1">
      <c r="A33" s="93" t="s">
        <v>12</v>
      </c>
      <c r="B33" s="23" t="s">
        <v>314</v>
      </c>
      <c r="C33" s="225" t="s">
        <v>340</v>
      </c>
      <c r="D33" s="22" t="s">
        <v>342</v>
      </c>
      <c r="E33" s="30">
        <v>4</v>
      </c>
      <c r="F33" s="30">
        <v>4</v>
      </c>
      <c r="G33" s="42">
        <v>4</v>
      </c>
      <c r="H33" s="182">
        <f>G33/F33</f>
        <v>1</v>
      </c>
      <c r="I33" s="101">
        <v>4</v>
      </c>
      <c r="J33" s="101">
        <v>4</v>
      </c>
      <c r="K33" s="182">
        <f>J33/I33</f>
        <v>1</v>
      </c>
      <c r="L33" s="2"/>
      <c r="M33" s="2"/>
      <c r="N33" s="2"/>
    </row>
    <row r="34" spans="1:15" ht="86.25" customHeight="1" thickBot="1">
      <c r="A34" s="93" t="s">
        <v>13</v>
      </c>
      <c r="B34" s="120" t="s">
        <v>315</v>
      </c>
      <c r="C34" s="225" t="s">
        <v>341</v>
      </c>
      <c r="D34" s="22" t="s">
        <v>342</v>
      </c>
      <c r="E34" s="30">
        <v>4</v>
      </c>
      <c r="F34" s="30">
        <v>4</v>
      </c>
      <c r="G34" s="42">
        <v>4</v>
      </c>
      <c r="H34" s="182">
        <f t="shared" si="0"/>
        <v>1</v>
      </c>
      <c r="I34" s="101">
        <v>4</v>
      </c>
      <c r="J34" s="101">
        <v>4</v>
      </c>
      <c r="K34" s="182">
        <f t="shared" ref="K34:K37" si="2">J34/I34</f>
        <v>1</v>
      </c>
      <c r="L34" s="2"/>
      <c r="M34" s="2"/>
      <c r="N34" s="2"/>
    </row>
    <row r="35" spans="1:15" ht="48" customHeight="1" thickBot="1">
      <c r="A35" s="93" t="s">
        <v>14</v>
      </c>
      <c r="B35" s="120" t="s">
        <v>316</v>
      </c>
      <c r="C35" s="225" t="s">
        <v>53</v>
      </c>
      <c r="D35" s="22" t="s">
        <v>54</v>
      </c>
      <c r="E35" s="30">
        <v>100</v>
      </c>
      <c r="F35" s="30">
        <v>100</v>
      </c>
      <c r="G35" s="42">
        <v>100</v>
      </c>
      <c r="H35" s="182">
        <f t="shared" si="0"/>
        <v>1</v>
      </c>
      <c r="I35" s="101">
        <v>100</v>
      </c>
      <c r="J35" s="101">
        <v>100</v>
      </c>
      <c r="K35" s="182">
        <f t="shared" si="2"/>
        <v>1</v>
      </c>
      <c r="L35" s="2"/>
      <c r="M35" s="2"/>
      <c r="N35" s="2"/>
    </row>
    <row r="36" spans="1:15" ht="42" customHeight="1" thickBot="1">
      <c r="A36" s="93" t="s">
        <v>100</v>
      </c>
      <c r="B36" s="120" t="s">
        <v>317</v>
      </c>
      <c r="C36" s="225" t="s">
        <v>55</v>
      </c>
      <c r="D36" s="22" t="s">
        <v>56</v>
      </c>
      <c r="E36" s="30">
        <v>35</v>
      </c>
      <c r="F36" s="30">
        <v>35</v>
      </c>
      <c r="G36" s="42">
        <v>35</v>
      </c>
      <c r="H36" s="182">
        <f t="shared" si="0"/>
        <v>1</v>
      </c>
      <c r="I36" s="101">
        <v>30</v>
      </c>
      <c r="J36" s="101">
        <v>30</v>
      </c>
      <c r="K36" s="182">
        <f t="shared" si="2"/>
        <v>1</v>
      </c>
      <c r="L36" s="2"/>
      <c r="M36" s="2"/>
      <c r="N36" s="2"/>
    </row>
    <row r="37" spans="1:15" ht="45" customHeight="1" thickBot="1">
      <c r="A37" s="130" t="s">
        <v>101</v>
      </c>
      <c r="B37" s="316" t="s">
        <v>318</v>
      </c>
      <c r="C37" s="225" t="s">
        <v>57</v>
      </c>
      <c r="D37" s="22" t="s">
        <v>44</v>
      </c>
      <c r="E37" s="30">
        <v>1</v>
      </c>
      <c r="F37" s="30">
        <v>1</v>
      </c>
      <c r="G37" s="42">
        <v>1</v>
      </c>
      <c r="H37" s="182">
        <f t="shared" si="0"/>
        <v>1</v>
      </c>
      <c r="I37" s="101">
        <v>1</v>
      </c>
      <c r="J37" s="101">
        <v>1</v>
      </c>
      <c r="K37" s="182">
        <f t="shared" si="2"/>
        <v>1</v>
      </c>
      <c r="L37" s="2"/>
      <c r="M37" s="2"/>
      <c r="N37" s="2"/>
    </row>
    <row r="38" spans="1:15" ht="36.75" customHeight="1" thickBot="1">
      <c r="A38" s="130" t="s">
        <v>102</v>
      </c>
      <c r="B38" s="317"/>
      <c r="C38" s="225" t="s">
        <v>58</v>
      </c>
      <c r="D38" s="22" t="s">
        <v>44</v>
      </c>
      <c r="E38" s="30">
        <v>0</v>
      </c>
      <c r="F38" s="30">
        <v>0</v>
      </c>
      <c r="G38" s="42">
        <v>0</v>
      </c>
      <c r="H38" s="182">
        <v>1</v>
      </c>
      <c r="I38" s="101">
        <v>0</v>
      </c>
      <c r="J38" s="101">
        <v>0</v>
      </c>
      <c r="K38" s="182">
        <v>1</v>
      </c>
      <c r="L38" s="2"/>
      <c r="M38" s="2"/>
      <c r="N38" s="2"/>
    </row>
    <row r="39" spans="1:15" ht="33.75" customHeight="1" thickBot="1">
      <c r="A39" s="100">
        <v>3</v>
      </c>
      <c r="B39" s="323" t="s">
        <v>530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5"/>
      <c r="O39" s="71">
        <f>(H40+H41+H42+H43+H44+H45+H46+H47+H48+H49+H50+H51+H52+H53+H54+H55+H56+H57+H58)/19*100</f>
        <v>100.01422231442901</v>
      </c>
    </row>
    <row r="40" spans="1:15" ht="47.25" customHeight="1" thickBot="1">
      <c r="A40" s="94" t="s">
        <v>205</v>
      </c>
      <c r="B40" s="74" t="s">
        <v>128</v>
      </c>
      <c r="C40" s="25" t="s">
        <v>181</v>
      </c>
      <c r="D40" s="24" t="s">
        <v>231</v>
      </c>
      <c r="E40" s="173">
        <v>4</v>
      </c>
      <c r="F40" s="173">
        <v>4</v>
      </c>
      <c r="G40" s="42">
        <v>4</v>
      </c>
      <c r="H40" s="104">
        <f>G40/F40</f>
        <v>1</v>
      </c>
      <c r="I40" s="101">
        <v>4</v>
      </c>
      <c r="J40" s="101">
        <v>4</v>
      </c>
      <c r="K40" s="104">
        <f>J40/I40</f>
        <v>1</v>
      </c>
      <c r="L40" s="2"/>
      <c r="M40" s="2"/>
      <c r="N40" s="2"/>
    </row>
    <row r="41" spans="1:15" ht="33.75" customHeight="1" thickBot="1">
      <c r="A41" s="131" t="s">
        <v>475</v>
      </c>
      <c r="B41" s="316" t="s">
        <v>129</v>
      </c>
      <c r="C41" s="25" t="s">
        <v>60</v>
      </c>
      <c r="D41" s="24" t="s">
        <v>56</v>
      </c>
      <c r="E41" s="173">
        <v>10</v>
      </c>
      <c r="F41" s="173">
        <v>10</v>
      </c>
      <c r="G41" s="42">
        <v>11</v>
      </c>
      <c r="H41" s="104">
        <f t="shared" ref="H41:K79" si="3">G41/F41</f>
        <v>1.1000000000000001</v>
      </c>
      <c r="I41" s="101">
        <v>2</v>
      </c>
      <c r="J41" s="103">
        <v>2</v>
      </c>
      <c r="K41" s="104">
        <f t="shared" ref="K41:K45" si="4">J41/I41</f>
        <v>1</v>
      </c>
      <c r="L41" s="2"/>
      <c r="M41" s="2"/>
      <c r="N41" s="2"/>
    </row>
    <row r="42" spans="1:15" ht="33.75" customHeight="1" thickBot="1">
      <c r="A42" s="131" t="s">
        <v>476</v>
      </c>
      <c r="B42" s="317"/>
      <c r="C42" s="25" t="s">
        <v>274</v>
      </c>
      <c r="D42" s="24" t="s">
        <v>275</v>
      </c>
      <c r="E42" s="173">
        <v>1</v>
      </c>
      <c r="F42" s="173">
        <v>1</v>
      </c>
      <c r="G42" s="42">
        <v>1</v>
      </c>
      <c r="H42" s="104">
        <f t="shared" si="3"/>
        <v>1</v>
      </c>
      <c r="I42" s="101">
        <v>1</v>
      </c>
      <c r="J42" s="101">
        <v>1</v>
      </c>
      <c r="K42" s="104">
        <f t="shared" si="4"/>
        <v>1</v>
      </c>
      <c r="L42" s="2"/>
      <c r="M42" s="2"/>
      <c r="N42" s="2"/>
    </row>
    <row r="43" spans="1:15" ht="42" customHeight="1" thickBot="1">
      <c r="A43" s="96" t="s">
        <v>206</v>
      </c>
      <c r="B43" s="74" t="s">
        <v>233</v>
      </c>
      <c r="C43" s="25" t="s">
        <v>207</v>
      </c>
      <c r="D43" s="24" t="s">
        <v>61</v>
      </c>
      <c r="E43" s="174">
        <v>600</v>
      </c>
      <c r="F43" s="56">
        <v>300</v>
      </c>
      <c r="G43" s="56">
        <v>273</v>
      </c>
      <c r="H43" s="104">
        <f t="shared" si="3"/>
        <v>0.91</v>
      </c>
      <c r="I43" s="101">
        <v>900</v>
      </c>
      <c r="J43" s="103">
        <v>900</v>
      </c>
      <c r="K43" s="104">
        <f t="shared" si="4"/>
        <v>1</v>
      </c>
      <c r="L43" s="2"/>
      <c r="M43" s="2"/>
      <c r="N43" s="2"/>
    </row>
    <row r="44" spans="1:15" ht="44.25" customHeight="1" thickBot="1">
      <c r="A44" s="94" t="s">
        <v>209</v>
      </c>
      <c r="B44" s="74" t="s">
        <v>182</v>
      </c>
      <c r="C44" s="25" t="s">
        <v>208</v>
      </c>
      <c r="D44" s="24" t="s">
        <v>63</v>
      </c>
      <c r="E44" s="173">
        <v>1</v>
      </c>
      <c r="F44" s="173">
        <v>2</v>
      </c>
      <c r="G44" s="42">
        <v>2</v>
      </c>
      <c r="H44" s="104">
        <f t="shared" si="3"/>
        <v>1</v>
      </c>
      <c r="I44" s="101">
        <v>1</v>
      </c>
      <c r="J44" s="101">
        <v>1</v>
      </c>
      <c r="K44" s="104">
        <f t="shared" si="4"/>
        <v>1</v>
      </c>
      <c r="L44" s="2"/>
      <c r="M44" s="2"/>
      <c r="N44" s="2"/>
    </row>
    <row r="45" spans="1:15" ht="110.25" customHeight="1" thickBot="1">
      <c r="A45" s="94" t="s">
        <v>210</v>
      </c>
      <c r="B45" s="224" t="s">
        <v>184</v>
      </c>
      <c r="C45" s="25" t="s">
        <v>212</v>
      </c>
      <c r="D45" s="24" t="s">
        <v>63</v>
      </c>
      <c r="E45" s="173">
        <v>1</v>
      </c>
      <c r="F45" s="175">
        <v>2</v>
      </c>
      <c r="G45" s="42">
        <v>2</v>
      </c>
      <c r="H45" s="104">
        <f t="shared" si="3"/>
        <v>1</v>
      </c>
      <c r="I45" s="101">
        <v>1</v>
      </c>
      <c r="J45" s="101">
        <v>1</v>
      </c>
      <c r="K45" s="104">
        <f t="shared" si="4"/>
        <v>1</v>
      </c>
      <c r="L45" s="2"/>
      <c r="M45" s="2"/>
      <c r="N45" s="2"/>
    </row>
    <row r="46" spans="1:15" ht="69.75" customHeight="1" thickBot="1">
      <c r="A46" s="94" t="s">
        <v>211</v>
      </c>
      <c r="B46" s="74" t="s">
        <v>319</v>
      </c>
      <c r="C46" s="25" t="s">
        <v>62</v>
      </c>
      <c r="D46" s="24" t="s">
        <v>63</v>
      </c>
      <c r="E46" s="173">
        <v>12</v>
      </c>
      <c r="F46" s="173">
        <v>12</v>
      </c>
      <c r="G46" s="42">
        <v>12</v>
      </c>
      <c r="H46" s="104">
        <f t="shared" ref="H46:H58" si="5">G46/F46</f>
        <v>1</v>
      </c>
      <c r="I46" s="101">
        <v>12</v>
      </c>
      <c r="J46" s="101">
        <v>12</v>
      </c>
      <c r="K46" s="104">
        <f>J46/I46</f>
        <v>1</v>
      </c>
      <c r="L46" s="2"/>
      <c r="M46" s="2"/>
      <c r="N46" s="2"/>
      <c r="O46" s="107"/>
    </row>
    <row r="47" spans="1:15" ht="33.75" customHeight="1" thickBot="1">
      <c r="A47" s="94" t="s">
        <v>213</v>
      </c>
      <c r="B47" s="74" t="s">
        <v>131</v>
      </c>
      <c r="C47" s="25" t="s">
        <v>64</v>
      </c>
      <c r="D47" s="24" t="s">
        <v>52</v>
      </c>
      <c r="E47" s="173">
        <v>2</v>
      </c>
      <c r="F47" s="173">
        <v>2</v>
      </c>
      <c r="G47" s="42">
        <v>2</v>
      </c>
      <c r="H47" s="104">
        <f t="shared" si="5"/>
        <v>1</v>
      </c>
      <c r="I47" s="101">
        <v>0</v>
      </c>
      <c r="J47" s="101">
        <v>0</v>
      </c>
      <c r="K47" s="104">
        <v>0</v>
      </c>
      <c r="L47" s="2"/>
      <c r="M47" s="2"/>
      <c r="N47" s="2"/>
    </row>
    <row r="48" spans="1:15" ht="84" customHeight="1" thickBot="1">
      <c r="A48" s="94" t="s">
        <v>214</v>
      </c>
      <c r="B48" s="74" t="s">
        <v>185</v>
      </c>
      <c r="C48" s="32" t="s">
        <v>65</v>
      </c>
      <c r="D48" s="24" t="s">
        <v>63</v>
      </c>
      <c r="E48" s="173">
        <v>12</v>
      </c>
      <c r="F48" s="173">
        <v>12</v>
      </c>
      <c r="G48" s="42">
        <v>12</v>
      </c>
      <c r="H48" s="104">
        <f t="shared" si="5"/>
        <v>1</v>
      </c>
      <c r="I48" s="101">
        <v>12</v>
      </c>
      <c r="J48" s="101">
        <v>12</v>
      </c>
      <c r="K48" s="104">
        <f t="shared" ref="K48:K58" si="6">J48/I48</f>
        <v>1</v>
      </c>
      <c r="L48" s="2"/>
      <c r="M48" s="2"/>
      <c r="N48" s="2"/>
    </row>
    <row r="49" spans="1:15" ht="36.75" customHeight="1" thickBot="1">
      <c r="A49" s="94" t="s">
        <v>215</v>
      </c>
      <c r="B49" s="74" t="s">
        <v>132</v>
      </c>
      <c r="C49" s="25" t="s">
        <v>66</v>
      </c>
      <c r="D49" s="24" t="s">
        <v>63</v>
      </c>
      <c r="E49" s="173">
        <v>12</v>
      </c>
      <c r="F49" s="173">
        <v>12</v>
      </c>
      <c r="G49" s="42">
        <v>12</v>
      </c>
      <c r="H49" s="104">
        <f t="shared" si="5"/>
        <v>1</v>
      </c>
      <c r="I49" s="101">
        <v>12</v>
      </c>
      <c r="J49" s="101">
        <v>12</v>
      </c>
      <c r="K49" s="104">
        <f t="shared" si="6"/>
        <v>1</v>
      </c>
      <c r="L49" s="2"/>
      <c r="M49" s="2"/>
      <c r="N49" s="2"/>
    </row>
    <row r="50" spans="1:15" ht="34.5" customHeight="1" thickBot="1">
      <c r="A50" s="94" t="s">
        <v>216</v>
      </c>
      <c r="B50" s="74" t="s">
        <v>320</v>
      </c>
      <c r="C50" s="25" t="s">
        <v>68</v>
      </c>
      <c r="D50" s="24" t="s">
        <v>67</v>
      </c>
      <c r="E50" s="173">
        <v>2</v>
      </c>
      <c r="F50" s="175">
        <v>2</v>
      </c>
      <c r="G50" s="54">
        <v>2</v>
      </c>
      <c r="H50" s="104">
        <f t="shared" si="5"/>
        <v>1</v>
      </c>
      <c r="I50" s="101">
        <v>2</v>
      </c>
      <c r="J50" s="101">
        <v>2</v>
      </c>
      <c r="K50" s="104">
        <f t="shared" si="6"/>
        <v>1</v>
      </c>
      <c r="L50" s="2"/>
      <c r="M50" s="2"/>
      <c r="N50" s="2"/>
    </row>
    <row r="51" spans="1:15" ht="34.5" customHeight="1" thickBot="1">
      <c r="A51" s="94" t="s">
        <v>217</v>
      </c>
      <c r="B51" s="74" t="s">
        <v>321</v>
      </c>
      <c r="C51" s="32" t="s">
        <v>70</v>
      </c>
      <c r="D51" s="24" t="s">
        <v>69</v>
      </c>
      <c r="E51" s="174">
        <v>900</v>
      </c>
      <c r="F51" s="56">
        <v>500</v>
      </c>
      <c r="G51" s="56">
        <v>494</v>
      </c>
      <c r="H51" s="104">
        <f t="shared" si="5"/>
        <v>0.98799999999999999</v>
      </c>
      <c r="I51" s="101">
        <v>562</v>
      </c>
      <c r="J51" s="103">
        <v>562</v>
      </c>
      <c r="K51" s="104">
        <f t="shared" si="6"/>
        <v>1</v>
      </c>
      <c r="L51" s="2"/>
      <c r="M51" s="2"/>
      <c r="N51" s="2"/>
    </row>
    <row r="52" spans="1:15" ht="34.5" customHeight="1" thickBot="1">
      <c r="A52" s="94" t="s">
        <v>218</v>
      </c>
      <c r="B52" s="74" t="s">
        <v>322</v>
      </c>
      <c r="C52" s="25" t="s">
        <v>71</v>
      </c>
      <c r="D52" s="24" t="s">
        <v>72</v>
      </c>
      <c r="E52" s="174">
        <v>6000</v>
      </c>
      <c r="F52" s="56">
        <v>6000</v>
      </c>
      <c r="G52" s="54">
        <v>6000</v>
      </c>
      <c r="H52" s="104">
        <f t="shared" si="5"/>
        <v>1</v>
      </c>
      <c r="I52" s="101">
        <v>6000</v>
      </c>
      <c r="J52" s="101">
        <v>6000</v>
      </c>
      <c r="K52" s="104">
        <f t="shared" si="6"/>
        <v>1</v>
      </c>
      <c r="L52" s="2"/>
      <c r="M52" s="2"/>
      <c r="N52" s="2"/>
    </row>
    <row r="53" spans="1:15" ht="33" customHeight="1" thickBot="1">
      <c r="A53" s="94" t="s">
        <v>219</v>
      </c>
      <c r="B53" s="74" t="s">
        <v>187</v>
      </c>
      <c r="C53" s="32" t="s">
        <v>74</v>
      </c>
      <c r="D53" s="24" t="s">
        <v>73</v>
      </c>
      <c r="E53" s="174">
        <v>3437</v>
      </c>
      <c r="F53" s="56">
        <v>2762.9</v>
      </c>
      <c r="G53" s="54">
        <v>2424.25</v>
      </c>
      <c r="H53" s="104">
        <f t="shared" si="5"/>
        <v>0.87742951246878276</v>
      </c>
      <c r="I53" s="101">
        <v>2475.37</v>
      </c>
      <c r="J53" s="188">
        <v>2121.098</v>
      </c>
      <c r="K53" s="104">
        <f t="shared" si="6"/>
        <v>0.85688119351854475</v>
      </c>
      <c r="L53" s="2"/>
      <c r="M53" s="2"/>
      <c r="N53" s="2"/>
    </row>
    <row r="54" spans="1:15" ht="48" customHeight="1" thickBot="1">
      <c r="A54" s="94" t="s">
        <v>220</v>
      </c>
      <c r="B54" s="74" t="s">
        <v>323</v>
      </c>
      <c r="C54" s="25" t="s">
        <v>75</v>
      </c>
      <c r="D54" s="24" t="s">
        <v>52</v>
      </c>
      <c r="E54" s="173">
        <v>55</v>
      </c>
      <c r="F54" s="173">
        <v>55</v>
      </c>
      <c r="G54" s="42">
        <v>62</v>
      </c>
      <c r="H54" s="104">
        <f t="shared" si="5"/>
        <v>1.1272727272727272</v>
      </c>
      <c r="I54" s="101">
        <v>34</v>
      </c>
      <c r="J54" s="101">
        <v>52</v>
      </c>
      <c r="K54" s="104">
        <f t="shared" si="6"/>
        <v>1.5294117647058822</v>
      </c>
      <c r="L54" s="2"/>
      <c r="M54" s="2"/>
      <c r="N54" s="2"/>
    </row>
    <row r="55" spans="1:15" ht="46.5" customHeight="1" thickBot="1">
      <c r="A55" s="94" t="s">
        <v>221</v>
      </c>
      <c r="B55" s="74" t="s">
        <v>188</v>
      </c>
      <c r="C55" s="25" t="s">
        <v>76</v>
      </c>
      <c r="D55" s="24" t="s">
        <v>225</v>
      </c>
      <c r="E55" s="42">
        <v>200</v>
      </c>
      <c r="F55" s="42">
        <v>200</v>
      </c>
      <c r="G55" s="42">
        <v>200</v>
      </c>
      <c r="H55" s="104">
        <f t="shared" si="5"/>
        <v>1</v>
      </c>
      <c r="I55" s="101">
        <v>200</v>
      </c>
      <c r="J55" s="101">
        <v>200</v>
      </c>
      <c r="K55" s="104">
        <f t="shared" si="6"/>
        <v>1</v>
      </c>
      <c r="L55" s="2"/>
      <c r="M55" s="2"/>
      <c r="N55" s="2"/>
    </row>
    <row r="56" spans="1:15" ht="121.5" customHeight="1" thickBot="1">
      <c r="A56" s="94" t="s">
        <v>222</v>
      </c>
      <c r="B56" s="74" t="s">
        <v>189</v>
      </c>
      <c r="C56" s="25" t="s">
        <v>226</v>
      </c>
      <c r="D56" s="24" t="s">
        <v>227</v>
      </c>
      <c r="E56" s="42">
        <v>2</v>
      </c>
      <c r="F56" s="42">
        <v>2</v>
      </c>
      <c r="G56" s="42">
        <v>2</v>
      </c>
      <c r="H56" s="104">
        <f t="shared" si="5"/>
        <v>1</v>
      </c>
      <c r="I56" s="101">
        <v>1</v>
      </c>
      <c r="J56" s="101">
        <v>1</v>
      </c>
      <c r="K56" s="104">
        <f t="shared" si="6"/>
        <v>1</v>
      </c>
      <c r="L56" s="2"/>
      <c r="M56" s="2"/>
      <c r="N56" s="2"/>
    </row>
    <row r="57" spans="1:15" ht="113.25" thickBot="1">
      <c r="A57" s="94" t="s">
        <v>223</v>
      </c>
      <c r="B57" s="74" t="s">
        <v>184</v>
      </c>
      <c r="C57" s="25" t="s">
        <v>77</v>
      </c>
      <c r="D57" s="26" t="s">
        <v>78</v>
      </c>
      <c r="E57" s="42">
        <v>1</v>
      </c>
      <c r="F57" s="42">
        <v>1</v>
      </c>
      <c r="G57" s="42">
        <v>1</v>
      </c>
      <c r="H57" s="104">
        <f t="shared" si="5"/>
        <v>1</v>
      </c>
      <c r="I57" s="101">
        <v>1</v>
      </c>
      <c r="J57" s="103">
        <v>1</v>
      </c>
      <c r="K57" s="104">
        <f t="shared" si="6"/>
        <v>1</v>
      </c>
      <c r="L57" s="2"/>
      <c r="M57" s="2"/>
      <c r="N57" s="2"/>
    </row>
    <row r="58" spans="1:15" ht="45.75" thickBot="1">
      <c r="A58" s="94" t="s">
        <v>224</v>
      </c>
      <c r="B58" s="74" t="s">
        <v>324</v>
      </c>
      <c r="C58" s="25" t="s">
        <v>190</v>
      </c>
      <c r="D58" s="26" t="s">
        <v>78</v>
      </c>
      <c r="E58" s="42">
        <v>1</v>
      </c>
      <c r="F58" s="42">
        <v>1</v>
      </c>
      <c r="G58" s="42">
        <v>1</v>
      </c>
      <c r="H58" s="104">
        <f t="shared" si="5"/>
        <v>1</v>
      </c>
      <c r="I58" s="101">
        <v>1</v>
      </c>
      <c r="J58" s="101">
        <v>1</v>
      </c>
      <c r="K58" s="104">
        <f t="shared" si="6"/>
        <v>1</v>
      </c>
      <c r="L58" s="2"/>
      <c r="M58" s="2"/>
      <c r="N58" s="2"/>
    </row>
    <row r="59" spans="1:15" ht="33.75" customHeight="1" thickBot="1">
      <c r="A59" s="100">
        <v>4</v>
      </c>
      <c r="B59" s="323" t="s">
        <v>381</v>
      </c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5"/>
      <c r="O59" s="108">
        <f>(H60+H61+H62+H64+H65+H66+H68+H69+H72+H73)/10*100</f>
        <v>100.28012559477003</v>
      </c>
    </row>
    <row r="60" spans="1:15" ht="57" customHeight="1" thickBot="1">
      <c r="A60" s="131" t="s">
        <v>450</v>
      </c>
      <c r="B60" s="330" t="s">
        <v>135</v>
      </c>
      <c r="C60" s="25" t="s">
        <v>79</v>
      </c>
      <c r="D60" s="27" t="s">
        <v>56</v>
      </c>
      <c r="E60" s="101">
        <v>150</v>
      </c>
      <c r="F60" s="101">
        <v>150</v>
      </c>
      <c r="G60" s="101">
        <v>150</v>
      </c>
      <c r="H60" s="104">
        <f t="shared" si="3"/>
        <v>1</v>
      </c>
      <c r="I60" s="101">
        <v>220</v>
      </c>
      <c r="J60" s="101">
        <v>220</v>
      </c>
      <c r="K60" s="104">
        <f t="shared" si="3"/>
        <v>1</v>
      </c>
      <c r="L60" s="2"/>
      <c r="M60" s="2"/>
      <c r="N60" s="2"/>
    </row>
    <row r="61" spans="1:15" ht="39" customHeight="1" thickBot="1">
      <c r="A61" s="131" t="s">
        <v>451</v>
      </c>
      <c r="B61" s="331"/>
      <c r="C61" s="25" t="s">
        <v>80</v>
      </c>
      <c r="D61" s="27" t="s">
        <v>81</v>
      </c>
      <c r="E61" s="97">
        <v>5350</v>
      </c>
      <c r="F61" s="97">
        <v>5350</v>
      </c>
      <c r="G61" s="101">
        <v>5200</v>
      </c>
      <c r="H61" s="104">
        <f t="shared" si="3"/>
        <v>0.9719626168224299</v>
      </c>
      <c r="I61" s="101">
        <v>18900</v>
      </c>
      <c r="J61" s="335">
        <v>18988</v>
      </c>
      <c r="K61" s="104">
        <f t="shared" si="3"/>
        <v>1.0046560846560846</v>
      </c>
      <c r="L61" s="2"/>
      <c r="M61" s="2"/>
      <c r="N61" s="2"/>
    </row>
    <row r="62" spans="1:15" ht="39" customHeight="1" thickBot="1">
      <c r="A62" s="131" t="s">
        <v>452</v>
      </c>
      <c r="B62" s="332"/>
      <c r="C62" s="25" t="s">
        <v>228</v>
      </c>
      <c r="D62" s="27" t="s">
        <v>81</v>
      </c>
      <c r="E62" s="101">
        <v>12</v>
      </c>
      <c r="F62" s="101">
        <v>12</v>
      </c>
      <c r="G62" s="101">
        <v>12</v>
      </c>
      <c r="H62" s="104">
        <f t="shared" si="3"/>
        <v>1</v>
      </c>
      <c r="I62" s="101">
        <v>12</v>
      </c>
      <c r="J62" s="101">
        <v>12</v>
      </c>
      <c r="K62" s="104">
        <f t="shared" si="3"/>
        <v>1</v>
      </c>
      <c r="L62" s="2"/>
      <c r="M62" s="2"/>
      <c r="N62" s="2"/>
    </row>
    <row r="63" spans="1:15" ht="38.25" customHeight="1" thickBot="1">
      <c r="A63" s="96" t="s">
        <v>325</v>
      </c>
      <c r="B63" s="98" t="s">
        <v>330</v>
      </c>
      <c r="C63" s="25" t="s">
        <v>82</v>
      </c>
      <c r="D63" s="27" t="s">
        <v>83</v>
      </c>
      <c r="E63" s="101">
        <v>0</v>
      </c>
      <c r="F63" s="101">
        <v>0</v>
      </c>
      <c r="G63" s="101">
        <v>0</v>
      </c>
      <c r="H63" s="104">
        <v>0</v>
      </c>
      <c r="I63" s="101">
        <v>165.35</v>
      </c>
      <c r="J63" s="101">
        <v>165.35</v>
      </c>
      <c r="K63" s="104">
        <f t="shared" si="3"/>
        <v>1</v>
      </c>
      <c r="L63" s="2"/>
      <c r="M63" s="2"/>
      <c r="N63" s="2"/>
    </row>
    <row r="64" spans="1:15" ht="31.5" customHeight="1" thickBot="1">
      <c r="A64" s="131" t="s">
        <v>453</v>
      </c>
      <c r="B64" s="330" t="s">
        <v>331</v>
      </c>
      <c r="C64" s="25" t="s">
        <v>84</v>
      </c>
      <c r="D64" s="27" t="s">
        <v>81</v>
      </c>
      <c r="E64" s="105">
        <v>5560</v>
      </c>
      <c r="F64" s="105">
        <v>5560</v>
      </c>
      <c r="G64" s="101">
        <v>5505</v>
      </c>
      <c r="H64" s="104">
        <f t="shared" si="3"/>
        <v>0.9901079136690647</v>
      </c>
      <c r="I64" s="101">
        <v>5300</v>
      </c>
      <c r="J64" s="101">
        <v>5300</v>
      </c>
      <c r="K64" s="104">
        <f t="shared" si="3"/>
        <v>1</v>
      </c>
      <c r="L64" s="2"/>
      <c r="M64" s="2"/>
      <c r="N64" s="2"/>
    </row>
    <row r="65" spans="1:15" ht="38.25" customHeight="1" thickBot="1">
      <c r="A65" s="131" t="s">
        <v>454</v>
      </c>
      <c r="B65" s="331"/>
      <c r="C65" s="25" t="s">
        <v>85</v>
      </c>
      <c r="D65" s="27" t="s">
        <v>86</v>
      </c>
      <c r="E65" s="97" t="s">
        <v>87</v>
      </c>
      <c r="F65" s="97" t="s">
        <v>87</v>
      </c>
      <c r="G65" s="97" t="s">
        <v>87</v>
      </c>
      <c r="H65" s="104">
        <v>1</v>
      </c>
      <c r="I65" s="97" t="s">
        <v>488</v>
      </c>
      <c r="J65" s="97" t="s">
        <v>488</v>
      </c>
      <c r="K65" s="104">
        <v>1</v>
      </c>
      <c r="L65" s="2"/>
      <c r="M65" s="2"/>
      <c r="N65" s="2"/>
    </row>
    <row r="66" spans="1:15" ht="33.75" customHeight="1" thickBot="1">
      <c r="A66" s="96" t="s">
        <v>455</v>
      </c>
      <c r="B66" s="332"/>
      <c r="C66" s="25" t="s">
        <v>88</v>
      </c>
      <c r="D66" s="27" t="s">
        <v>89</v>
      </c>
      <c r="E66" s="97">
        <v>12637</v>
      </c>
      <c r="F66" s="97">
        <v>12637</v>
      </c>
      <c r="G66" s="97">
        <v>12637</v>
      </c>
      <c r="H66" s="104">
        <f t="shared" si="3"/>
        <v>1</v>
      </c>
      <c r="I66" s="97">
        <v>12637</v>
      </c>
      <c r="J66" s="97">
        <v>12637</v>
      </c>
      <c r="K66" s="104">
        <f t="shared" si="3"/>
        <v>1</v>
      </c>
      <c r="L66" s="2"/>
      <c r="M66" s="2"/>
      <c r="N66" s="2"/>
    </row>
    <row r="67" spans="1:15" ht="38.25" customHeight="1" thickBot="1">
      <c r="A67" s="94" t="s">
        <v>326</v>
      </c>
      <c r="B67" s="74" t="s">
        <v>136</v>
      </c>
      <c r="C67" s="25" t="s">
        <v>82</v>
      </c>
      <c r="D67" s="27" t="s">
        <v>83</v>
      </c>
      <c r="E67" s="97">
        <v>0</v>
      </c>
      <c r="F67" s="97">
        <v>0</v>
      </c>
      <c r="G67" s="97">
        <v>0</v>
      </c>
      <c r="H67" s="104">
        <v>0</v>
      </c>
      <c r="I67" s="97">
        <v>0</v>
      </c>
      <c r="J67" s="97">
        <v>0</v>
      </c>
      <c r="K67" s="104">
        <v>0</v>
      </c>
      <c r="L67" s="2"/>
      <c r="M67" s="2"/>
      <c r="N67" s="2"/>
    </row>
    <row r="68" spans="1:15" ht="38.25" customHeight="1" thickBot="1">
      <c r="A68" s="96" t="s">
        <v>456</v>
      </c>
      <c r="B68" s="316" t="s">
        <v>234</v>
      </c>
      <c r="C68" s="25" t="s">
        <v>90</v>
      </c>
      <c r="D68" s="27" t="s">
        <v>56</v>
      </c>
      <c r="E68" s="105">
        <v>60</v>
      </c>
      <c r="F68" s="105">
        <v>60</v>
      </c>
      <c r="G68" s="101">
        <v>62</v>
      </c>
      <c r="H68" s="104">
        <f t="shared" si="3"/>
        <v>1.0333333333333334</v>
      </c>
      <c r="I68" s="101">
        <v>62</v>
      </c>
      <c r="J68" s="101">
        <v>62</v>
      </c>
      <c r="K68" s="104">
        <f t="shared" si="3"/>
        <v>1</v>
      </c>
      <c r="L68" s="2"/>
      <c r="M68" s="2"/>
      <c r="N68" s="2"/>
    </row>
    <row r="69" spans="1:15" ht="32.25" customHeight="1" thickBot="1">
      <c r="A69" s="96" t="s">
        <v>457</v>
      </c>
      <c r="B69" s="317"/>
      <c r="C69" s="25" t="s">
        <v>80</v>
      </c>
      <c r="D69" s="27" t="s">
        <v>81</v>
      </c>
      <c r="E69" s="105">
        <v>9200</v>
      </c>
      <c r="F69" s="105">
        <v>9200</v>
      </c>
      <c r="G69" s="101">
        <v>9500</v>
      </c>
      <c r="H69" s="104">
        <f t="shared" si="3"/>
        <v>1.0326086956521738</v>
      </c>
      <c r="I69" s="101">
        <v>9200</v>
      </c>
      <c r="J69" s="101">
        <v>9288</v>
      </c>
      <c r="K69" s="104">
        <f t="shared" si="3"/>
        <v>1.0095652173913043</v>
      </c>
      <c r="L69" s="2"/>
      <c r="M69" s="2"/>
      <c r="N69" s="2"/>
    </row>
    <row r="70" spans="1:15" ht="33" customHeight="1" thickBot="1">
      <c r="A70" s="333" t="s">
        <v>327</v>
      </c>
      <c r="B70" s="316" t="s">
        <v>332</v>
      </c>
      <c r="C70" s="25" t="s">
        <v>91</v>
      </c>
      <c r="D70" s="27" t="s">
        <v>81</v>
      </c>
      <c r="E70" s="105">
        <v>8</v>
      </c>
      <c r="F70" s="106">
        <v>0</v>
      </c>
      <c r="G70" s="103">
        <v>0</v>
      </c>
      <c r="H70" s="104">
        <v>0</v>
      </c>
      <c r="I70" s="101">
        <v>0</v>
      </c>
      <c r="J70" s="101">
        <v>0</v>
      </c>
      <c r="K70" s="104">
        <v>0</v>
      </c>
      <c r="L70" s="2"/>
      <c r="M70" s="2"/>
      <c r="N70" s="2"/>
    </row>
    <row r="71" spans="1:15" ht="33.75" customHeight="1" thickBot="1">
      <c r="A71" s="334"/>
      <c r="B71" s="317"/>
      <c r="C71" s="25" t="s">
        <v>80</v>
      </c>
      <c r="D71" s="27" t="s">
        <v>81</v>
      </c>
      <c r="E71" s="105">
        <v>100</v>
      </c>
      <c r="F71" s="105">
        <v>0</v>
      </c>
      <c r="G71" s="101">
        <v>0</v>
      </c>
      <c r="H71" s="104">
        <v>0</v>
      </c>
      <c r="I71" s="101">
        <v>0</v>
      </c>
      <c r="J71" s="101">
        <v>0</v>
      </c>
      <c r="K71" s="104">
        <v>0</v>
      </c>
      <c r="L71" s="2"/>
      <c r="M71" s="2"/>
      <c r="N71" s="2"/>
    </row>
    <row r="72" spans="1:15" ht="92.25" customHeight="1" thickBot="1">
      <c r="A72" s="94" t="s">
        <v>328</v>
      </c>
      <c r="B72" s="132" t="s">
        <v>197</v>
      </c>
      <c r="C72" s="25" t="s">
        <v>105</v>
      </c>
      <c r="D72" s="27" t="s">
        <v>92</v>
      </c>
      <c r="E72" s="105">
        <v>15</v>
      </c>
      <c r="F72" s="105">
        <v>15</v>
      </c>
      <c r="G72" s="101">
        <v>15</v>
      </c>
      <c r="H72" s="104">
        <f t="shared" si="3"/>
        <v>1</v>
      </c>
      <c r="I72" s="101">
        <v>15</v>
      </c>
      <c r="J72" s="101">
        <v>15</v>
      </c>
      <c r="K72" s="104">
        <f t="shared" si="3"/>
        <v>1</v>
      </c>
      <c r="L72" s="2"/>
      <c r="M72" s="2"/>
      <c r="N72" s="2"/>
    </row>
    <row r="73" spans="1:15" ht="87" customHeight="1" thickBot="1">
      <c r="A73" s="94" t="s">
        <v>329</v>
      </c>
      <c r="B73" s="132" t="s">
        <v>198</v>
      </c>
      <c r="C73" s="25" t="s">
        <v>106</v>
      </c>
      <c r="D73" s="27" t="s">
        <v>81</v>
      </c>
      <c r="E73" s="105">
        <v>1</v>
      </c>
      <c r="F73" s="105">
        <v>1</v>
      </c>
      <c r="G73" s="101">
        <v>1</v>
      </c>
      <c r="H73" s="104">
        <f t="shared" si="3"/>
        <v>1</v>
      </c>
      <c r="I73" s="101">
        <v>1</v>
      </c>
      <c r="J73" s="101">
        <v>1</v>
      </c>
      <c r="K73" s="104">
        <f t="shared" si="3"/>
        <v>1</v>
      </c>
      <c r="L73" s="2"/>
      <c r="M73" s="2"/>
      <c r="N73" s="2"/>
    </row>
    <row r="74" spans="1:15" ht="33.75" customHeight="1" thickBot="1">
      <c r="A74" s="100">
        <v>5</v>
      </c>
      <c r="B74" s="323" t="s">
        <v>380</v>
      </c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5"/>
      <c r="O74" s="71" t="e">
        <f>(H75+H76+#REF!+H77+H78+H79)/6*100</f>
        <v>#REF!</v>
      </c>
    </row>
    <row r="75" spans="1:15" ht="49.5" customHeight="1" thickBot="1">
      <c r="A75" s="94" t="s">
        <v>333</v>
      </c>
      <c r="B75" s="74" t="s">
        <v>191</v>
      </c>
      <c r="C75" s="23" t="s">
        <v>114</v>
      </c>
      <c r="D75" s="28" t="s">
        <v>93</v>
      </c>
      <c r="E75" s="105">
        <v>75</v>
      </c>
      <c r="F75" s="105">
        <v>65</v>
      </c>
      <c r="G75" s="101">
        <v>65</v>
      </c>
      <c r="H75" s="104">
        <f t="shared" si="3"/>
        <v>1</v>
      </c>
      <c r="I75" s="101">
        <v>65</v>
      </c>
      <c r="J75" s="101">
        <v>65</v>
      </c>
      <c r="K75" s="104">
        <f t="shared" si="3"/>
        <v>1</v>
      </c>
      <c r="L75" s="2"/>
      <c r="M75" s="2"/>
      <c r="N75" s="2"/>
    </row>
    <row r="76" spans="1:15" ht="50.25" customHeight="1" thickBot="1">
      <c r="A76" s="131" t="s">
        <v>334</v>
      </c>
      <c r="B76" s="119" t="s">
        <v>338</v>
      </c>
      <c r="C76" s="20" t="s">
        <v>115</v>
      </c>
      <c r="D76" s="29" t="s">
        <v>93</v>
      </c>
      <c r="E76" s="105">
        <v>12</v>
      </c>
      <c r="F76" s="105">
        <v>13</v>
      </c>
      <c r="G76" s="101">
        <v>13</v>
      </c>
      <c r="H76" s="104">
        <f t="shared" si="3"/>
        <v>1</v>
      </c>
      <c r="I76" s="101">
        <v>13</v>
      </c>
      <c r="J76" s="101">
        <v>13</v>
      </c>
      <c r="K76" s="104">
        <f t="shared" si="3"/>
        <v>1</v>
      </c>
      <c r="L76" s="2"/>
      <c r="M76" s="2"/>
      <c r="N76" s="2"/>
    </row>
    <row r="77" spans="1:15" ht="46.5" customHeight="1" thickBot="1">
      <c r="A77" s="131" t="s">
        <v>458</v>
      </c>
      <c r="B77" s="316" t="s">
        <v>193</v>
      </c>
      <c r="C77" s="20" t="s">
        <v>116</v>
      </c>
      <c r="D77" s="29" t="s">
        <v>93</v>
      </c>
      <c r="E77" s="105">
        <v>16</v>
      </c>
      <c r="F77" s="105">
        <v>125</v>
      </c>
      <c r="G77" s="101">
        <v>125</v>
      </c>
      <c r="H77" s="104">
        <f t="shared" si="3"/>
        <v>1</v>
      </c>
      <c r="I77" s="101">
        <v>125</v>
      </c>
      <c r="J77" s="101">
        <v>140</v>
      </c>
      <c r="K77" s="104">
        <f t="shared" si="3"/>
        <v>1.1200000000000001</v>
      </c>
      <c r="L77" s="2"/>
      <c r="M77" s="2"/>
      <c r="N77" s="2"/>
    </row>
    <row r="78" spans="1:15" ht="43.5" customHeight="1" thickBot="1">
      <c r="A78" s="131" t="s">
        <v>459</v>
      </c>
      <c r="B78" s="317"/>
      <c r="C78" s="20" t="s">
        <v>94</v>
      </c>
      <c r="D78" s="29" t="s">
        <v>81</v>
      </c>
      <c r="E78" s="105">
        <v>785</v>
      </c>
      <c r="F78" s="105">
        <v>7800</v>
      </c>
      <c r="G78" s="101">
        <v>7800</v>
      </c>
      <c r="H78" s="104">
        <f t="shared" si="3"/>
        <v>1</v>
      </c>
      <c r="I78" s="101">
        <v>7880</v>
      </c>
      <c r="J78" s="101">
        <v>10142</v>
      </c>
      <c r="K78" s="104">
        <f t="shared" si="3"/>
        <v>1.2870558375634518</v>
      </c>
      <c r="L78" s="2"/>
      <c r="M78" s="2"/>
      <c r="N78" s="2"/>
    </row>
    <row r="79" spans="1:15" ht="50.25" customHeight="1" thickBot="1">
      <c r="A79" s="96" t="s">
        <v>335</v>
      </c>
      <c r="B79" s="23" t="s">
        <v>194</v>
      </c>
      <c r="C79" s="22" t="s">
        <v>95</v>
      </c>
      <c r="D79" s="29" t="s">
        <v>92</v>
      </c>
      <c r="E79" s="105">
        <v>26</v>
      </c>
      <c r="F79" s="106">
        <v>26</v>
      </c>
      <c r="G79" s="103">
        <v>26</v>
      </c>
      <c r="H79" s="104">
        <f t="shared" si="3"/>
        <v>1</v>
      </c>
      <c r="I79" s="101">
        <v>26</v>
      </c>
      <c r="J79" s="101">
        <v>26</v>
      </c>
      <c r="K79" s="104">
        <f t="shared" si="3"/>
        <v>1</v>
      </c>
      <c r="L79" s="2"/>
      <c r="M79" s="2"/>
      <c r="N79" s="2"/>
    </row>
    <row r="80" spans="1:15" ht="49.5" customHeight="1" thickBot="1">
      <c r="A80" s="94" t="s">
        <v>336</v>
      </c>
      <c r="B80" s="74" t="s">
        <v>138</v>
      </c>
      <c r="C80" s="20" t="s">
        <v>229</v>
      </c>
      <c r="D80" s="30" t="s">
        <v>56</v>
      </c>
      <c r="E80" s="101">
        <v>0</v>
      </c>
      <c r="F80" s="101">
        <v>0</v>
      </c>
      <c r="G80" s="101">
        <v>0</v>
      </c>
      <c r="H80" s="104">
        <v>0</v>
      </c>
      <c r="I80" s="101">
        <v>0</v>
      </c>
      <c r="J80" s="101">
        <v>0</v>
      </c>
      <c r="K80" s="104">
        <v>0</v>
      </c>
      <c r="L80" s="2"/>
      <c r="M80" s="2"/>
      <c r="N80" s="2"/>
    </row>
    <row r="81" spans="1:14" ht="51" customHeight="1" outlineLevel="1" thickBot="1">
      <c r="A81" s="94" t="s">
        <v>337</v>
      </c>
      <c r="B81" s="74" t="s">
        <v>192</v>
      </c>
      <c r="C81" s="20" t="s">
        <v>230</v>
      </c>
      <c r="D81" s="30" t="s">
        <v>56</v>
      </c>
      <c r="E81" s="101">
        <v>0</v>
      </c>
      <c r="F81" s="101">
        <v>0</v>
      </c>
      <c r="G81" s="101">
        <v>0</v>
      </c>
      <c r="H81" s="104">
        <v>0</v>
      </c>
      <c r="I81" s="101">
        <v>0</v>
      </c>
      <c r="J81" s="101">
        <v>0</v>
      </c>
      <c r="K81" s="104">
        <v>0</v>
      </c>
      <c r="L81" s="2"/>
      <c r="M81" s="2"/>
      <c r="N81" s="2"/>
    </row>
  </sheetData>
  <mergeCells count="32">
    <mergeCell ref="M1:N1"/>
    <mergeCell ref="L2:N2"/>
    <mergeCell ref="K3:N3"/>
    <mergeCell ref="J4:N4"/>
    <mergeCell ref="M5:N5"/>
    <mergeCell ref="B74:N74"/>
    <mergeCell ref="B77:B78"/>
    <mergeCell ref="B68:B69"/>
    <mergeCell ref="A70:A71"/>
    <mergeCell ref="B70:B71"/>
    <mergeCell ref="B37:B38"/>
    <mergeCell ref="B39:N39"/>
    <mergeCell ref="B64:B66"/>
    <mergeCell ref="B41:B42"/>
    <mergeCell ref="B59:N59"/>
    <mergeCell ref="B60:B62"/>
    <mergeCell ref="B30:B31"/>
    <mergeCell ref="B25:N25"/>
    <mergeCell ref="A30:A31"/>
    <mergeCell ref="B32:N32"/>
    <mergeCell ref="A6:N6"/>
    <mergeCell ref="B10:B13"/>
    <mergeCell ref="C10:C13"/>
    <mergeCell ref="D10:D13"/>
    <mergeCell ref="F10:H10"/>
    <mergeCell ref="I10:K10"/>
    <mergeCell ref="L10:N10"/>
    <mergeCell ref="B15:N15"/>
    <mergeCell ref="B20:N20"/>
    <mergeCell ref="B22:N22"/>
    <mergeCell ref="B23:B24"/>
    <mergeCell ref="A10:A13"/>
  </mergeCells>
  <pageMargins left="0.11811023622047245" right="0.11811023622047245" top="0.15748031496062992" bottom="0.15748031496062992" header="0.31496062992125984" footer="0.31496062992125984"/>
  <pageSetup paperSize="9" scale="63" orientation="portrait" verticalDpi="0" r:id="rId1"/>
  <rowBreaks count="2" manualBreakCount="2">
    <brk id="31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88"/>
  <sheetViews>
    <sheetView tabSelected="1" view="pageBreakPreview" topLeftCell="A55" zoomScale="80" zoomScaleNormal="100" zoomScaleSheetLayoutView="80" workbookViewId="0">
      <selection activeCell="A63" sqref="A63"/>
    </sheetView>
  </sheetViews>
  <sheetFormatPr defaultRowHeight="15" outlineLevelRow="1"/>
  <cols>
    <col min="1" max="1" width="128.85546875" style="1" customWidth="1"/>
  </cols>
  <sheetData>
    <row r="1" spans="1:1">
      <c r="A1" s="193" t="s">
        <v>177</v>
      </c>
    </row>
    <row r="2" spans="1:1" ht="33.75" customHeight="1">
      <c r="A2" s="113" t="s">
        <v>343</v>
      </c>
    </row>
    <row r="3" spans="1:1" ht="31.5">
      <c r="A3" s="109" t="s">
        <v>113</v>
      </c>
    </row>
    <row r="4" spans="1:1">
      <c r="A4" s="110" t="s">
        <v>173</v>
      </c>
    </row>
    <row r="5" spans="1:1" ht="50.25" customHeight="1">
      <c r="A5" s="40" t="s">
        <v>518</v>
      </c>
    </row>
    <row r="6" spans="1:1" ht="15.75">
      <c r="A6" s="40" t="s">
        <v>519</v>
      </c>
    </row>
    <row r="7" spans="1:1" ht="29.25" customHeight="1">
      <c r="A7" s="133" t="s">
        <v>22</v>
      </c>
    </row>
    <row r="8" spans="1:1" ht="15.75" outlineLevel="1">
      <c r="A8" s="40" t="s">
        <v>175</v>
      </c>
    </row>
    <row r="9" spans="1:1" ht="39" customHeight="1" outlineLevel="1">
      <c r="A9" s="112" t="s">
        <v>465</v>
      </c>
    </row>
    <row r="10" spans="1:1" ht="27" customHeight="1" outlineLevel="1">
      <c r="A10" s="40" t="s">
        <v>462</v>
      </c>
    </row>
    <row r="11" spans="1:1" ht="21" customHeight="1">
      <c r="A11" s="40" t="s">
        <v>460</v>
      </c>
    </row>
    <row r="12" spans="1:1" ht="35.25" customHeight="1">
      <c r="A12" s="111" t="s">
        <v>467</v>
      </c>
    </row>
    <row r="13" spans="1:1" ht="35.25" customHeight="1">
      <c r="A13" s="111" t="s">
        <v>461</v>
      </c>
    </row>
    <row r="14" spans="1:1" ht="57.75" customHeight="1">
      <c r="A14" s="114" t="s">
        <v>473</v>
      </c>
    </row>
    <row r="15" spans="1:1" ht="31.5" customHeight="1" outlineLevel="1">
      <c r="A15" s="112" t="s">
        <v>464</v>
      </c>
    </row>
    <row r="16" spans="1:1" ht="48.75" customHeight="1">
      <c r="A16" s="111" t="s">
        <v>463</v>
      </c>
    </row>
    <row r="17" spans="1:1" ht="51" customHeight="1">
      <c r="A17" s="114" t="s">
        <v>474</v>
      </c>
    </row>
    <row r="18" spans="1:1" ht="44.25" customHeight="1" outlineLevel="1">
      <c r="A18" s="112" t="s">
        <v>466</v>
      </c>
    </row>
    <row r="19" spans="1:1" ht="22.5" customHeight="1" outlineLevel="1">
      <c r="A19" s="112" t="s">
        <v>468</v>
      </c>
    </row>
    <row r="20" spans="1:1" ht="30" customHeight="1" outlineLevel="1">
      <c r="A20" s="186" t="s">
        <v>471</v>
      </c>
    </row>
    <row r="21" spans="1:1" ht="31.5" customHeight="1">
      <c r="A21" s="133" t="s">
        <v>23</v>
      </c>
    </row>
    <row r="22" spans="1:1" ht="15.75">
      <c r="A22" s="12" t="s">
        <v>175</v>
      </c>
    </row>
    <row r="23" spans="1:1" ht="43.5" customHeight="1">
      <c r="A23" s="112" t="s">
        <v>345</v>
      </c>
    </row>
    <row r="24" spans="1:1" ht="22.5" customHeight="1">
      <c r="A24" s="111" t="s">
        <v>347</v>
      </c>
    </row>
    <row r="25" spans="1:1" ht="32.25" customHeight="1">
      <c r="A25" s="111" t="s">
        <v>348</v>
      </c>
    </row>
    <row r="26" spans="1:1" ht="30" customHeight="1">
      <c r="A26" s="111" t="s">
        <v>469</v>
      </c>
    </row>
    <row r="27" spans="1:1" ht="29.25" customHeight="1">
      <c r="A27" s="111" t="s">
        <v>349</v>
      </c>
    </row>
    <row r="28" spans="1:1" ht="17.25" customHeight="1">
      <c r="A28" s="111" t="s">
        <v>350</v>
      </c>
    </row>
    <row r="29" spans="1:1" ht="21.75" customHeight="1">
      <c r="A29" s="111" t="s">
        <v>470</v>
      </c>
    </row>
    <row r="30" spans="1:1" ht="55.5" customHeight="1">
      <c r="A30" s="114" t="s">
        <v>472</v>
      </c>
    </row>
    <row r="31" spans="1:1" ht="48.75" customHeight="1">
      <c r="A31" s="112" t="s">
        <v>346</v>
      </c>
    </row>
    <row r="32" spans="1:1" ht="35.25" customHeight="1">
      <c r="A32" s="111" t="s">
        <v>351</v>
      </c>
    </row>
    <row r="33" spans="1:1" ht="35.25" customHeight="1">
      <c r="A33" s="111" t="s">
        <v>352</v>
      </c>
    </row>
    <row r="34" spans="1:1" ht="28.5" customHeight="1">
      <c r="A34" s="111" t="s">
        <v>353</v>
      </c>
    </row>
    <row r="35" spans="1:1" ht="28.5" customHeight="1">
      <c r="A35" s="111" t="s">
        <v>354</v>
      </c>
    </row>
    <row r="36" spans="1:1" ht="28.5" customHeight="1">
      <c r="A36" s="111" t="s">
        <v>357</v>
      </c>
    </row>
    <row r="37" spans="1:1" ht="25.5" customHeight="1">
      <c r="A37" s="111" t="s">
        <v>358</v>
      </c>
    </row>
    <row r="38" spans="1:1" ht="54.75" customHeight="1">
      <c r="A38" s="114" t="s">
        <v>355</v>
      </c>
    </row>
    <row r="39" spans="1:1" ht="57.75" customHeight="1">
      <c r="A39" s="112" t="s">
        <v>356</v>
      </c>
    </row>
    <row r="40" spans="1:1" ht="26.25" customHeight="1">
      <c r="A40" s="214" t="s">
        <v>370</v>
      </c>
    </row>
    <row r="41" spans="1:1" ht="26.25" customHeight="1">
      <c r="A41" s="214" t="s">
        <v>482</v>
      </c>
    </row>
    <row r="42" spans="1:1" ht="26.25" customHeight="1">
      <c r="A42" s="214" t="s">
        <v>359</v>
      </c>
    </row>
    <row r="43" spans="1:1" ht="26.25" customHeight="1">
      <c r="A43" s="214" t="s">
        <v>477</v>
      </c>
    </row>
    <row r="44" spans="1:1" ht="26.25" customHeight="1">
      <c r="A44" s="214" t="s">
        <v>360</v>
      </c>
    </row>
    <row r="45" spans="1:1" ht="36.75" customHeight="1">
      <c r="A45" s="214" t="s">
        <v>361</v>
      </c>
    </row>
    <row r="46" spans="1:1" ht="23.25" customHeight="1">
      <c r="A46" s="214" t="s">
        <v>362</v>
      </c>
    </row>
    <row r="47" spans="1:1" ht="37.5" customHeight="1">
      <c r="A47" s="214" t="s">
        <v>478</v>
      </c>
    </row>
    <row r="48" spans="1:1" ht="38.25" customHeight="1">
      <c r="A48" s="214" t="s">
        <v>363</v>
      </c>
    </row>
    <row r="49" spans="1:1" ht="24.75" customHeight="1">
      <c r="A49" s="214" t="s">
        <v>364</v>
      </c>
    </row>
    <row r="50" spans="1:1" ht="22.5" customHeight="1">
      <c r="A50" s="214" t="s">
        <v>365</v>
      </c>
    </row>
    <row r="51" spans="1:1" ht="25.5" customHeight="1">
      <c r="A51" s="214" t="s">
        <v>481</v>
      </c>
    </row>
    <row r="52" spans="1:1" ht="20.25" customHeight="1">
      <c r="A52" s="214" t="s">
        <v>366</v>
      </c>
    </row>
    <row r="53" spans="1:1" ht="32.25" customHeight="1">
      <c r="A53" s="214" t="s">
        <v>479</v>
      </c>
    </row>
    <row r="54" spans="1:1" ht="48" customHeight="1">
      <c r="A54" s="214" t="s">
        <v>480</v>
      </c>
    </row>
    <row r="55" spans="1:1" ht="20.25" customHeight="1">
      <c r="A55" s="214" t="s">
        <v>367</v>
      </c>
    </row>
    <row r="56" spans="1:1" ht="33" customHeight="1">
      <c r="A56" s="214" t="s">
        <v>368</v>
      </c>
    </row>
    <row r="57" spans="1:1" ht="34.5" customHeight="1">
      <c r="A57" s="214" t="s">
        <v>369</v>
      </c>
    </row>
    <row r="58" spans="1:1" ht="24.75" customHeight="1">
      <c r="A58" s="214" t="s">
        <v>483</v>
      </c>
    </row>
    <row r="59" spans="1:1" ht="58.5" customHeight="1">
      <c r="A59" s="114" t="s">
        <v>538</v>
      </c>
    </row>
    <row r="60" spans="1:1" s="187" customFormat="1" ht="42.75" customHeight="1">
      <c r="A60" s="194" t="s">
        <v>371</v>
      </c>
    </row>
    <row r="61" spans="1:1" s="187" customFormat="1" ht="33.75" customHeight="1">
      <c r="A61" s="189" t="s">
        <v>372</v>
      </c>
    </row>
    <row r="62" spans="1:1" s="187" customFormat="1" ht="38.25" customHeight="1">
      <c r="A62" s="189" t="s">
        <v>537</v>
      </c>
    </row>
    <row r="63" spans="1:1" s="187" customFormat="1" ht="22.5" customHeight="1">
      <c r="A63" s="189" t="s">
        <v>373</v>
      </c>
    </row>
    <row r="64" spans="1:1" s="187" customFormat="1" ht="23.25" customHeight="1">
      <c r="A64" s="189" t="s">
        <v>374</v>
      </c>
    </row>
    <row r="65" spans="1:1" s="187" customFormat="1" ht="21.75" customHeight="1">
      <c r="A65" s="189" t="s">
        <v>375</v>
      </c>
    </row>
    <row r="66" spans="1:1" s="187" customFormat="1" ht="22.5" customHeight="1">
      <c r="A66" s="189" t="s">
        <v>376</v>
      </c>
    </row>
    <row r="67" spans="1:1" s="187" customFormat="1" ht="41.25" customHeight="1">
      <c r="A67" s="189" t="s">
        <v>489</v>
      </c>
    </row>
    <row r="68" spans="1:1" s="187" customFormat="1" ht="36" customHeight="1">
      <c r="A68" s="189" t="s">
        <v>383</v>
      </c>
    </row>
    <row r="69" spans="1:1" s="187" customFormat="1" ht="36" customHeight="1">
      <c r="A69" s="190" t="s">
        <v>384</v>
      </c>
    </row>
    <row r="70" spans="1:1" s="187" customFormat="1" ht="48.75" customHeight="1">
      <c r="A70" s="191" t="s">
        <v>490</v>
      </c>
    </row>
    <row r="71" spans="1:1" s="187" customFormat="1" ht="48.75" customHeight="1">
      <c r="A71" s="194" t="s">
        <v>382</v>
      </c>
    </row>
    <row r="72" spans="1:1" s="187" customFormat="1" ht="31.5" customHeight="1">
      <c r="A72" s="189" t="s">
        <v>385</v>
      </c>
    </row>
    <row r="73" spans="1:1" s="187" customFormat="1" ht="31.5" customHeight="1">
      <c r="A73" s="189" t="s">
        <v>386</v>
      </c>
    </row>
    <row r="74" spans="1:1" s="187" customFormat="1" ht="30" customHeight="1">
      <c r="A74" s="189" t="s">
        <v>387</v>
      </c>
    </row>
    <row r="75" spans="1:1" s="187" customFormat="1" ht="39" customHeight="1">
      <c r="A75" s="189" t="s">
        <v>491</v>
      </c>
    </row>
    <row r="76" spans="1:1" s="187" customFormat="1" ht="39" customHeight="1">
      <c r="A76" s="189" t="s">
        <v>492</v>
      </c>
    </row>
    <row r="77" spans="1:1" s="187" customFormat="1" ht="29.25" customHeight="1">
      <c r="A77" s="189" t="s">
        <v>388</v>
      </c>
    </row>
    <row r="78" spans="1:1" s="187" customFormat="1" ht="51" customHeight="1">
      <c r="A78" s="191" t="s">
        <v>493</v>
      </c>
    </row>
    <row r="79" spans="1:1" ht="71.25" customHeight="1">
      <c r="A79" s="192" t="s">
        <v>494</v>
      </c>
    </row>
    <row r="80" spans="1:1" ht="64.5" customHeight="1">
      <c r="A80" s="111" t="s">
        <v>495</v>
      </c>
    </row>
    <row r="81" spans="1:1" ht="17.25" customHeight="1">
      <c r="A81" s="113"/>
    </row>
    <row r="82" spans="1:1" ht="81" hidden="1" customHeight="1" outlineLevel="1">
      <c r="A82" s="40" t="s">
        <v>344</v>
      </c>
    </row>
    <row r="83" spans="1:1" ht="84" hidden="1" customHeight="1" outlineLevel="1">
      <c r="A83" s="40" t="s">
        <v>176</v>
      </c>
    </row>
    <row r="84" spans="1:1" collapsed="1"/>
    <row r="85" spans="1:1" ht="15.75">
      <c r="A85" s="40" t="s">
        <v>485</v>
      </c>
    </row>
    <row r="86" spans="1:1" ht="18.75">
      <c r="A86" s="41"/>
    </row>
    <row r="87" spans="1:1" ht="18.75">
      <c r="A87" s="4" t="s">
        <v>486</v>
      </c>
    </row>
    <row r="88" spans="1:1">
      <c r="A88" s="31" t="s">
        <v>487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25" man="1"/>
    <brk id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5.Оп.отч.испол.пл.реал.МП_МОЙ</vt:lpstr>
      <vt:lpstr>пояс.зап. к опер.отчету</vt:lpstr>
      <vt:lpstr>6.Итог.отч. о вып.пл.реал.МП</vt:lpstr>
      <vt:lpstr>Анал.зап.к итог.компл отч.МП</vt:lpstr>
      <vt:lpstr>7.ОЦ.эф.МП </vt:lpstr>
      <vt:lpstr>8.Анал.зап. к оц.эф.МП</vt:lpstr>
      <vt:lpstr>'6.Итог.отч. о вып.пл.реал.МП'!Область_печати</vt:lpstr>
      <vt:lpstr>'7.ОЦ.эф.МП '!Область_печати</vt:lpstr>
      <vt:lpstr>'пояс.зап. к опер.отчету'!Область_печати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2023-02-13T07:13:25Z</dcterms:modified>
</cp:coreProperties>
</file>