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5" sheetId="2" r:id="rId2"/>
  </sheets>
  <externalReferences>
    <externalReference r:id="rId5"/>
  </externalReferences>
  <definedNames>
    <definedName name="_xlfn.IFERROR" hidden="1">#NAME?</definedName>
    <definedName name="_xlnm.Print_Titles" localSheetId="0">'Приложение 1'!$6:$7</definedName>
    <definedName name="_xlnm.Print_Area" localSheetId="0">'Приложение 1'!$A$1:$F$174</definedName>
    <definedName name="_xlnm.Print_Area" localSheetId="1">'Приложение 5'!$A$1:$F$77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<sst xmlns="http://schemas.openxmlformats.org/spreadsheetml/2006/main" count="488" uniqueCount="302">
  <si>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</si>
  <si>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</si>
  <si>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</si>
  <si>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</si>
  <si>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</si>
  <si>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</si>
  <si>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</si>
  <si>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</si>
  <si>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</si>
  <si>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</si>
  <si>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</si>
  <si>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</si>
  <si>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</si>
  <si>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</si>
  <si>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</si>
  <si>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</si>
  <si>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</si>
  <si>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</si>
  <si>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</si>
  <si>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</si>
  <si>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</si>
  <si>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</si>
  <si>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</si>
  <si>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</si>
  <si>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</si>
  <si>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</si>
  <si>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</si>
  <si>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</si>
  <si>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</si>
  <si>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</si>
  <si>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</si>
  <si>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</si>
  <si>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</si>
  <si>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</si>
  <si>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</si>
  <si>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</si>
  <si>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</si>
  <si>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</si>
  <si>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</si>
  <si>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</si>
  <si>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</si>
  <si>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</si>
  <si>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</si>
  <si>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</si>
  <si>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</si>
  <si>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</si>
  <si>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</si>
  <si>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</si>
  <si>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</si>
  <si>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</si>
  <si>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</si>
  <si>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</si>
  <si>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</si>
  <si>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</si>
  <si>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</si>
  <si>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</si>
  <si>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</si>
  <si>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</si>
  <si>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</si>
  <si>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</si>
  <si>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</si>
  <si>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</si>
  <si>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</si>
  <si>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</si>
  <si>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</si>
  <si>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</si>
  <si>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</si>
  <si>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</si>
  <si>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</si>
  <si>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</si>
  <si>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</si>
  <si>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</si>
  <si>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</si>
  <si>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</si>
  <si>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</si>
  <si>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</si>
  <si>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</si>
  <si>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</si>
  <si>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</si>
  <si>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</si>
  <si>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</si>
  <si>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</si>
  <si>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</si>
  <si>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</si>
  <si>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</si>
  <si>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</si>
  <si>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</si>
  <si>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</si>
  <si>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</si>
  <si>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</si>
  <si>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</si>
  <si>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</si>
  <si>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</si>
  <si>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</si>
  <si>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</si>
  <si>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</si>
  <si>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</si>
  <si>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</si>
  <si>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</si>
  <si>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</si>
  <si>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</si>
  <si>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</si>
  <si>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</si>
  <si>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</si>
  <si>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</si>
  <si>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</si>
  <si>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</si>
  <si>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</si>
  <si>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</si>
  <si>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</si>
  <si>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</si>
  <si>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</si>
  <si>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</si>
  <si>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</si>
  <si>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</si>
  <si>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</si>
  <si>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</si>
  <si>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</si>
  <si>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</si>
  <si>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</si>
  <si>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</si>
  <si>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</si>
  <si>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</si>
  <si>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</si>
  <si>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</si>
  <si>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</si>
  <si>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</si>
  <si>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</si>
  <si>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</si>
  <si>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</si>
  <si>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</si>
  <si>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</si>
  <si>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</si>
  <si>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</si>
  <si>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</si>
  <si>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</si>
  <si>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</si>
  <si>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</si>
  <si>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</si>
  <si>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</si>
  <si>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</si>
  <si>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</si>
  <si>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</si>
  <si>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</si>
  <si>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</si>
  <si>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</si>
  <si>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</si>
  <si>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</si>
  <si>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</si>
  <si>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</si>
  <si>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</si>
  <si>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</si>
  <si>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</si>
  <si>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</si>
  <si>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</si>
  <si>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</si>
  <si>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</si>
  <si>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</si>
  <si>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</si>
  <si>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</si>
  <si>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</si>
  <si>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</si>
  <si>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</si>
  <si>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</si>
  <si>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</si>
  <si>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</si>
  <si>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</si>
  <si>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</si>
  <si>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</si>
  <si>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</si>
  <si>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</si>
  <si>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</si>
  <si>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</si>
  <si>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</si>
  <si>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</si>
  <si>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</si>
  <si>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</si>
  <si>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</si>
  <si>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</si>
  <si>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</si>
  <si>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</si>
  <si>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</si>
  <si>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</si>
  <si>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</si>
  <si>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</si>
  <si>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</si>
  <si>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</si>
  <si>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</si>
  <si>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</si>
  <si>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</si>
  <si>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</si>
  <si>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</si>
  <si>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</si>
  <si>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</si>
  <si>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</si>
  <si>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</si>
  <si>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</si>
  <si>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</si>
  <si>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</si>
  <si>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</si>
  <si>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</si>
  <si>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</si>
  <si>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</si>
  <si>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</si>
  <si>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</si>
  <si>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</si>
  <si>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</si>
  <si>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</si>
  <si>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</si>
  <si>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</si>
  <si>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</si>
  <si>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</si>
  <si>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</si>
  <si>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</si>
  <si>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</si>
  <si>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</si>
  <si>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</si>
  <si>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</si>
  <si>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</si>
  <si>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</si>
  <si>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</si>
  <si>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</si>
  <si>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</si>
  <si>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</si>
  <si>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</si>
  <si>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</si>
  <si>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</si>
  <si>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</si>
  <si>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</si>
  <si>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</si>
  <si>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Единый сельхоз.налог</t>
  </si>
  <si>
    <t xml:space="preserve">Мероприятия по энергосбережению и повышению энергетической эффективности муниципальных объектов 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</si>
  <si>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</si>
  <si>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</si>
  <si>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</si>
  <si>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</si>
  <si>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формированию законопослушного поведения участников дорожного движения 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</si>
  <si>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</si>
  <si>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</si>
  <si>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</si>
  <si>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</si>
  <si>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</si>
  <si>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4/18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</si>
  <si>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</si>
  <si>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</si>
  <si>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</si>
  <si>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Проведение мероприятий по организации уличного освещения</t>
  </si>
  <si>
    <t xml:space="preserve">Обеспечение деятельности подведомственных учреждений культуры                         Субсидии на иные цели : </t>
  </si>
  <si>
    <t>районный бюджет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</si>
  <si>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</si>
  <si>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 xml:space="preserve"> - водоотведение</t>
  </si>
  <si>
    <t>Итого по муниципальной программе</t>
  </si>
  <si>
    <t>2/11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</si>
  <si>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</si>
  <si>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Оценка недвижимости, признание прав и регулирование отношений по муниципальной собственности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</si>
  <si>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</si>
  <si>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</si>
  <si>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</si>
  <si>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</si>
  <si>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</si>
  <si>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</si>
  <si>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Поддержка развития общественной инфраструктуры муниципального значения</t>
  </si>
  <si>
    <t xml:space="preserve">Владение, пользование и распоряжение имуществом, находящимся в муниципальной собственности поселенияи </t>
  </si>
  <si>
    <t>Обеспечение первичных мер пожарной безопасности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</si>
  <si>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</si>
  <si>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>Содержание и уборка автомобильных дорог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</si>
  <si>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</si>
  <si>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Строительство контейнерных площадок (Реализация областного закона №147 -ОЗ)</t>
  </si>
  <si>
    <t>Проведение мероприятий по организации уличного освещения (общ.инфрастр-ра)</t>
  </si>
  <si>
    <t>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</si>
  <si>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 (Мун.задание)</t>
  </si>
  <si>
    <t>Обеспечение деятельности подведомственных учреждений культуры (Иные цели)</t>
  </si>
  <si>
    <t>Обеспечение деятельности муниципальных библиотек (мун.задание)</t>
  </si>
  <si>
    <t>Обеспечение деятельности муниципальных библиотек (иные цели)</t>
  </si>
  <si>
    <t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(ДК)</t>
  </si>
  <si>
    <t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(Библиотека)</t>
  </si>
  <si>
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</si>
  <si>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Обеспечение деятельности подведомственных учреждений физкультуры и спорта  (мун.задание)</t>
  </si>
  <si>
    <t>Проведение мероприятий в области спорта и физической культуры (адм)</t>
  </si>
  <si>
    <t>Проведение мероприятий в области спорта и физической культуры (мун.задание)</t>
  </si>
  <si>
    <t>Проведение мероприятий в области спорта и физической культуры (Иные цели)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</si>
  <si>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</si>
  <si>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</si>
  <si>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комплекса мероприятий по оценке эффективности произведнных мероприятий по уничтожению борщевика Сосновского    </t>
  </si>
  <si>
    <t>Благоустройство сельских территорий (Комплексное развите сельских территорий) (Оборудование дет. спорт.-игр. площадки, пл. Манина 1-6 в п.Войсковицы)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</si>
  <si>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</si>
  <si>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</si>
  <si>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</si>
  <si>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</t>
  </si>
  <si>
    <t>Мероприятия пор развитию благоустройства территории</t>
  </si>
  <si>
    <t xml:space="preserve">Мероприятия по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</si>
  <si>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Мероприятия по  увеличению протяженности дорог общего пользования местного значения с твердым асфальтовым покрытием</t>
  </si>
  <si>
    <t xml:space="preserve"> Повышение качества дорог общего пользования местного значения в МО</t>
  </si>
  <si>
    <t>Проектная часть</t>
  </si>
  <si>
    <t>Объем запланированных средств на 2022 г</t>
  </si>
  <si>
    <t xml:space="preserve">  за  9 месяцев 2022г</t>
  </si>
  <si>
    <t>За  9 месяцев 2022г. отчет</t>
  </si>
  <si>
    <t xml:space="preserve"> за  9 месяцев 2021 г. отчет</t>
  </si>
  <si>
    <t>96,3</t>
  </si>
  <si>
    <t>79,1</t>
  </si>
  <si>
    <t>за 9 месяцев 2022 года</t>
  </si>
  <si>
    <t>Объем  выделенных средств в рамках программы за  9 месяцев 2022г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</si>
</sst>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7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34" borderId="13" xfId="53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49" fontId="23" fillId="34" borderId="15" xfId="0" applyNumberFormat="1" applyFont="1" applyFill="1" applyBorder="1" applyAlignment="1">
      <alignment horizontal="center" vertical="center" wrapText="1"/>
    </xf>
    <xf numFmtId="0" fontId="21" fillId="33" borderId="16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17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/>
    </xf>
    <xf numFmtId="176" fontId="21" fillId="33" borderId="25" xfId="0" applyNumberFormat="1" applyFont="1" applyFill="1" applyBorder="1" applyAlignment="1">
      <alignment horizontal="center" vertical="center" wrapText="1"/>
    </xf>
    <xf numFmtId="0" fontId="26" fillId="0" borderId="10" xfId="56" applyFont="1" applyFill="1" applyBorder="1" applyAlignment="1" applyProtection="1">
      <alignment wrapText="1"/>
      <protection/>
    </xf>
    <xf numFmtId="0" fontId="17" fillId="0" borderId="10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16" fontId="4" fillId="0" borderId="27" xfId="0" applyNumberFormat="1" applyFont="1" applyFill="1" applyBorder="1" applyAlignment="1">
      <alignment horizontal="center" vertical="center"/>
    </xf>
    <xf numFmtId="16" fontId="4" fillId="0" borderId="2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0" fontId="3" fillId="0" borderId="18" xfId="54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176" fontId="25" fillId="33" borderId="34" xfId="0" applyNumberFormat="1" applyFont="1" applyFill="1" applyBorder="1" applyAlignment="1">
      <alignment horizontal="center" vertical="center" readingOrder="2"/>
    </xf>
    <xf numFmtId="176" fontId="25" fillId="33" borderId="35" xfId="0" applyNumberFormat="1" applyFont="1" applyFill="1" applyBorder="1" applyAlignment="1">
      <alignment horizontal="center" vertical="center" readingOrder="2"/>
    </xf>
    <xf numFmtId="0" fontId="23" fillId="34" borderId="36" xfId="0" applyFont="1" applyFill="1" applyBorder="1" applyAlignment="1">
      <alignment horizontal="center" vertical="center" wrapText="1"/>
    </xf>
    <xf numFmtId="2" fontId="5" fillId="34" borderId="16" xfId="53" applyNumberFormat="1" applyFont="1" applyFill="1" applyBorder="1" applyAlignment="1">
      <alignment horizontal="center" vertical="center" wrapText="1"/>
      <protection/>
    </xf>
    <xf numFmtId="2" fontId="5" fillId="34" borderId="26" xfId="53" applyNumberFormat="1" applyFont="1" applyFill="1" applyBorder="1" applyAlignment="1">
      <alignment horizontal="center" vertical="center" wrapText="1"/>
      <protection/>
    </xf>
    <xf numFmtId="2" fontId="5" fillId="34" borderId="16" xfId="53" applyNumberFormat="1" applyFont="1" applyFill="1" applyBorder="1" applyAlignment="1">
      <alignment horizontal="center" vertical="center" readingOrder="2"/>
      <protection/>
    </xf>
    <xf numFmtId="2" fontId="29" fillId="33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17" fillId="0" borderId="19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16" fillId="34" borderId="11" xfId="53" applyFont="1" applyFill="1" applyBorder="1" applyAlignment="1">
      <alignment vertical="center" wrapText="1"/>
      <protection/>
    </xf>
    <xf numFmtId="0" fontId="16" fillId="34" borderId="20" xfId="53" applyFont="1" applyFill="1" applyBorder="1" applyAlignment="1">
      <alignment vertical="center" wrapText="1"/>
      <protection/>
    </xf>
    <xf numFmtId="197" fontId="16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wrapText="1"/>
    </xf>
    <xf numFmtId="176" fontId="30" fillId="33" borderId="10" xfId="0" applyNumberFormat="1" applyFont="1" applyFill="1" applyBorder="1" applyAlignment="1">
      <alignment horizontal="center" vertical="center" readingOrder="2"/>
    </xf>
    <xf numFmtId="176" fontId="30" fillId="33" borderId="39" xfId="0" applyNumberFormat="1" applyFont="1" applyFill="1" applyBorder="1" applyAlignment="1">
      <alignment horizontal="center" vertical="center" readingOrder="2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 wrapText="1"/>
    </xf>
    <xf numFmtId="176" fontId="25" fillId="33" borderId="43" xfId="0" applyNumberFormat="1" applyFont="1" applyFill="1" applyBorder="1" applyAlignment="1">
      <alignment horizontal="center" vertical="center" readingOrder="2"/>
    </xf>
    <xf numFmtId="0" fontId="16" fillId="34" borderId="21" xfId="53" applyFont="1" applyFill="1" applyBorder="1" applyAlignment="1">
      <alignment horizontal="left" vertical="center" wrapText="1"/>
      <protection/>
    </xf>
    <xf numFmtId="49" fontId="4" fillId="0" borderId="1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0" fontId="25" fillId="33" borderId="16" xfId="0" applyNumberFormat="1" applyFont="1" applyFill="1" applyBorder="1" applyAlignment="1">
      <alignment horizontal="center" vertical="center" readingOrder="2"/>
    </xf>
    <xf numFmtId="0" fontId="23" fillId="34" borderId="21" xfId="53" applyFont="1" applyFill="1" applyBorder="1" applyAlignment="1">
      <alignment vertical="center" wrapText="1"/>
      <protection/>
    </xf>
    <xf numFmtId="10" fontId="25" fillId="33" borderId="44" xfId="0" applyNumberFormat="1" applyFont="1" applyFill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34" borderId="22" xfId="53" applyFont="1" applyFill="1" applyBorder="1" applyAlignment="1">
      <alignment vertical="center" wrapText="1"/>
      <protection/>
    </xf>
    <xf numFmtId="49" fontId="16" fillId="0" borderId="21" xfId="0" applyNumberFormat="1" applyFont="1" applyFill="1" applyBorder="1" applyAlignment="1" applyProtection="1">
      <alignment horizontal="left" vertical="center" wrapText="1"/>
      <protection/>
    </xf>
    <xf numFmtId="186" fontId="1" fillId="0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0" fontId="23" fillId="34" borderId="45" xfId="53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/>
    </xf>
    <xf numFmtId="49" fontId="16" fillId="34" borderId="21" xfId="0" applyNumberFormat="1" applyFont="1" applyFill="1" applyBorder="1" applyAlignment="1">
      <alignment vertical="center" wrapText="1"/>
    </xf>
    <xf numFmtId="49" fontId="16" fillId="34" borderId="46" xfId="0" applyNumberFormat="1" applyFont="1" applyFill="1" applyBorder="1" applyAlignment="1">
      <alignment vertical="center" wrapText="1"/>
    </xf>
    <xf numFmtId="197" fontId="31" fillId="0" borderId="11" xfId="0" applyNumberFormat="1" applyFont="1" applyBorder="1" applyAlignment="1" applyProtection="1">
      <alignment horizontal="left" vertical="center" wrapText="1"/>
      <protection/>
    </xf>
    <xf numFmtId="0" fontId="16" fillId="34" borderId="11" xfId="53" applyFont="1" applyFill="1" applyBorder="1" applyAlignment="1">
      <alignment horizontal="left" vertical="center" wrapText="1"/>
      <protection/>
    </xf>
    <xf numFmtId="0" fontId="16" fillId="34" borderId="11" xfId="53" applyNumberFormat="1" applyFont="1" applyFill="1" applyBorder="1" applyAlignment="1">
      <alignment vertical="center" wrapText="1"/>
      <protection/>
    </xf>
    <xf numFmtId="2" fontId="17" fillId="0" borderId="47" xfId="53" applyNumberFormat="1" applyFont="1" applyFill="1" applyBorder="1" applyAlignment="1">
      <alignment horizontal="center" vertical="center" wrapText="1"/>
      <protection/>
    </xf>
    <xf numFmtId="2" fontId="70" fillId="0" borderId="48" xfId="0" applyNumberFormat="1" applyFont="1" applyBorder="1" applyAlignment="1">
      <alignment horizontal="center" vertical="center" wrapText="1"/>
    </xf>
    <xf numFmtId="2" fontId="70" fillId="0" borderId="26" xfId="0" applyNumberFormat="1" applyFont="1" applyBorder="1" applyAlignment="1">
      <alignment horizontal="center" vertical="center" wrapText="1"/>
    </xf>
    <xf numFmtId="2" fontId="70" fillId="0" borderId="49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2" fontId="70" fillId="0" borderId="50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 wrapText="1"/>
    </xf>
    <xf numFmtId="2" fontId="70" fillId="0" borderId="51" xfId="0" applyNumberFormat="1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horizontal="center" vertical="center" wrapText="1"/>
    </xf>
    <xf numFmtId="176" fontId="10" fillId="33" borderId="44" xfId="0" applyNumberFormat="1" applyFont="1" applyFill="1" applyBorder="1" applyAlignment="1">
      <alignment horizontal="center" vertical="center" readingOrder="2"/>
    </xf>
    <xf numFmtId="186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10" fontId="0" fillId="0" borderId="19" xfId="0" applyNumberFormat="1" applyFont="1" applyBorder="1" applyAlignment="1">
      <alignment vertical="center"/>
    </xf>
    <xf numFmtId="10" fontId="0" fillId="0" borderId="52" xfId="0" applyNumberFormat="1" applyFont="1" applyBorder="1" applyAlignment="1">
      <alignment vertical="center"/>
    </xf>
    <xf numFmtId="10" fontId="0" fillId="0" borderId="53" xfId="0" applyNumberFormat="1" applyFont="1" applyBorder="1" applyAlignment="1">
      <alignment vertical="center"/>
    </xf>
    <xf numFmtId="10" fontId="0" fillId="0" borderId="54" xfId="0" applyNumberFormat="1" applyFont="1" applyBorder="1" applyAlignment="1">
      <alignment vertical="center"/>
    </xf>
    <xf numFmtId="2" fontId="17" fillId="34" borderId="30" xfId="53" applyNumberFormat="1" applyFont="1" applyFill="1" applyBorder="1" applyAlignment="1">
      <alignment horizontal="center" vertical="center" wrapText="1"/>
      <protection/>
    </xf>
    <xf numFmtId="2" fontId="17" fillId="34" borderId="19" xfId="53" applyNumberFormat="1" applyFont="1" applyFill="1" applyBorder="1" applyAlignment="1">
      <alignment horizontal="center" vertical="center" wrapText="1"/>
      <protection/>
    </xf>
    <xf numFmtId="2" fontId="4" fillId="34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Border="1" applyAlignment="1">
      <alignment vertical="center"/>
    </xf>
    <xf numFmtId="184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55" xfId="0" applyNumberFormat="1" applyFont="1" applyBorder="1" applyAlignment="1">
      <alignment vertical="center"/>
    </xf>
    <xf numFmtId="2" fontId="17" fillId="34" borderId="47" xfId="53" applyNumberFormat="1" applyFont="1" applyFill="1" applyBorder="1" applyAlignment="1">
      <alignment horizontal="center" vertical="center" wrapText="1"/>
      <protection/>
    </xf>
    <xf numFmtId="10" fontId="0" fillId="0" borderId="56" xfId="0" applyNumberFormat="1" applyFont="1" applyBorder="1" applyAlignment="1">
      <alignment vertical="center"/>
    </xf>
    <xf numFmtId="2" fontId="25" fillId="0" borderId="26" xfId="0" applyNumberFormat="1" applyFont="1" applyFill="1" applyBorder="1" applyAlignment="1">
      <alignment horizontal="center" vertical="center" readingOrder="2"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4" fillId="34" borderId="49" xfId="53" applyNumberFormat="1" applyFont="1" applyFill="1" applyBorder="1" applyAlignment="1">
      <alignment horizontal="center" vertical="center" wrapText="1"/>
      <protection/>
    </xf>
    <xf numFmtId="2" fontId="4" fillId="34" borderId="24" xfId="53" applyNumberFormat="1" applyFont="1" applyFill="1" applyBorder="1" applyAlignment="1">
      <alignment horizontal="center" vertical="center" wrapText="1"/>
      <protection/>
    </xf>
    <xf numFmtId="2" fontId="4" fillId="34" borderId="50" xfId="53" applyNumberFormat="1" applyFont="1" applyFill="1" applyBorder="1" applyAlignment="1">
      <alignment horizontal="center" vertical="center" wrapText="1"/>
      <protection/>
    </xf>
    <xf numFmtId="2" fontId="4" fillId="34" borderId="33" xfId="53" applyNumberFormat="1" applyFont="1" applyFill="1" applyBorder="1" applyAlignment="1">
      <alignment horizontal="center" vertical="center" wrapText="1"/>
      <protection/>
    </xf>
    <xf numFmtId="2" fontId="4" fillId="34" borderId="57" xfId="53" applyNumberFormat="1" applyFont="1" applyFill="1" applyBorder="1" applyAlignment="1">
      <alignment horizontal="center" vertical="center" wrapText="1"/>
      <protection/>
    </xf>
    <xf numFmtId="2" fontId="25" fillId="33" borderId="19" xfId="0" applyNumberFormat="1" applyFont="1" applyFill="1" applyBorder="1" applyAlignment="1">
      <alignment horizontal="center" vertical="center" readingOrder="2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/>
    </xf>
    <xf numFmtId="194" fontId="4" fillId="34" borderId="10" xfId="53" applyNumberFormat="1" applyFont="1" applyFill="1" applyBorder="1" applyAlignment="1">
      <alignment horizontal="center" vertical="center" wrapText="1"/>
      <protection/>
    </xf>
    <xf numFmtId="171" fontId="4" fillId="34" borderId="10" xfId="53" applyNumberFormat="1" applyFont="1" applyFill="1" applyBorder="1" applyAlignment="1">
      <alignment horizontal="center" vertical="center" wrapText="1"/>
      <protection/>
    </xf>
    <xf numFmtId="2" fontId="25" fillId="33" borderId="26" xfId="0" applyNumberFormat="1" applyFont="1" applyFill="1" applyBorder="1" applyAlignment="1">
      <alignment horizontal="center" vertical="center" readingOrder="2"/>
    </xf>
    <xf numFmtId="2" fontId="4" fillId="0" borderId="26" xfId="53" applyNumberFormat="1" applyFont="1" applyFill="1" applyBorder="1" applyAlignment="1">
      <alignment horizontal="center" wrapText="1"/>
      <protection/>
    </xf>
    <xf numFmtId="2" fontId="4" fillId="0" borderId="26" xfId="53" applyNumberFormat="1" applyFont="1" applyFill="1" applyBorder="1" applyAlignment="1">
      <alignment horizontal="center" vertical="center" wrapText="1"/>
      <protection/>
    </xf>
    <xf numFmtId="2" fontId="25" fillId="0" borderId="19" xfId="0" applyNumberFormat="1" applyFont="1" applyFill="1" applyBorder="1" applyAlignment="1">
      <alignment horizontal="center" vertical="center" readingOrder="2"/>
    </xf>
    <xf numFmtId="194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34" borderId="48" xfId="53" applyNumberFormat="1" applyFont="1" applyFill="1" applyBorder="1" applyAlignment="1">
      <alignment horizontal="center" vertical="center" wrapText="1"/>
      <protection/>
    </xf>
    <xf numFmtId="171" fontId="17" fillId="34" borderId="58" xfId="53" applyNumberFormat="1" applyFont="1" applyFill="1" applyBorder="1" applyAlignment="1">
      <alignment horizontal="center" vertical="center" readingOrder="2"/>
      <protection/>
    </xf>
    <xf numFmtId="176" fontId="25" fillId="33" borderId="16" xfId="0" applyNumberFormat="1" applyFont="1" applyFill="1" applyBorder="1" applyAlignment="1">
      <alignment horizontal="center" vertical="center" readingOrder="2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3" fontId="4" fillId="0" borderId="4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6" fillId="32" borderId="0" xfId="0" applyFont="1" applyFill="1" applyAlignment="1">
      <alignment horizontal="right" vertical="center"/>
    </xf>
    <xf numFmtId="0" fontId="5" fillId="0" borderId="59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12" fillId="3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34" borderId="63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/>
    </xf>
    <xf numFmtId="0" fontId="12" fillId="32" borderId="0" xfId="0" applyFont="1" applyFill="1" applyAlignment="1">
      <alignment horizont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49" fontId="5" fillId="34" borderId="67" xfId="0" applyNumberFormat="1" applyFont="1" applyFill="1" applyBorder="1" applyAlignment="1">
      <alignment horizontal="center" vertical="center" wrapText="1"/>
    </xf>
    <xf numFmtId="49" fontId="5" fillId="34" borderId="68" xfId="0" applyNumberFormat="1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justify"/>
    </xf>
    <xf numFmtId="0" fontId="18" fillId="0" borderId="11" xfId="0" applyFont="1" applyFill="1" applyBorder="1" applyAlignment="1">
      <alignment horizontal="left" vertical="justify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top"/>
    </xf>
    <xf numFmtId="0" fontId="5" fillId="0" borderId="7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left" wrapText="1"/>
    </xf>
    <xf numFmtId="0" fontId="4" fillId="0" borderId="74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18" fillId="0" borderId="73" xfId="0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left" wrapText="1"/>
    </xf>
    <xf numFmtId="0" fontId="18" fillId="0" borderId="71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176" fontId="22" fillId="0" borderId="67" xfId="0" applyNumberFormat="1" applyFont="1" applyBorder="1" applyAlignment="1">
      <alignment horizontal="center" vertical="center" wrapText="1"/>
    </xf>
    <xf numFmtId="176" fontId="22" fillId="0" borderId="77" xfId="0" applyNumberFormat="1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78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3" fillId="34" borderId="45" xfId="53" applyFont="1" applyFill="1" applyBorder="1" applyAlignment="1">
      <alignment horizontal="center" vertical="center" wrapText="1"/>
      <protection/>
    </xf>
    <xf numFmtId="0" fontId="23" fillId="34" borderId="36" xfId="53" applyFont="1" applyFill="1" applyBorder="1" applyAlignment="1">
      <alignment horizontal="center" vertical="center" wrapText="1"/>
      <protection/>
    </xf>
    <xf numFmtId="0" fontId="23" fillId="0" borderId="4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70" xfId="0" applyFont="1" applyFill="1" applyBorder="1" applyAlignment="1">
      <alignment horizontal="center" vertical="center" wrapText="1"/>
    </xf>
    <xf numFmtId="0" fontId="71" fillId="0" borderId="72" xfId="0" applyFont="1" applyFill="1" applyBorder="1" applyAlignment="1">
      <alignment horizontal="center" vertical="center" wrapText="1"/>
    </xf>
    <xf numFmtId="0" fontId="23" fillId="34" borderId="75" xfId="53" applyFont="1" applyFill="1" applyBorder="1" applyAlignment="1">
      <alignment horizontal="center" vertical="center" wrapText="1"/>
      <protection/>
    </xf>
    <xf numFmtId="0" fontId="23" fillId="0" borderId="41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left" vertical="center" wrapText="1" indent="4"/>
    </xf>
    <xf numFmtId="0" fontId="21" fillId="33" borderId="16" xfId="0" applyFont="1" applyFill="1" applyBorder="1" applyAlignment="1">
      <alignment horizontal="left" vertical="center" wrapText="1" indent="4"/>
    </xf>
    <xf numFmtId="0" fontId="14" fillId="34" borderId="59" xfId="53" applyFont="1" applyFill="1" applyBorder="1" applyAlignment="1">
      <alignment horizontal="center" vertical="center" wrapText="1"/>
      <protection/>
    </xf>
    <xf numFmtId="0" fontId="14" fillId="34" borderId="60" xfId="53" applyFont="1" applyFill="1" applyBorder="1" applyAlignment="1">
      <alignment horizontal="center" vertical="center" wrapText="1"/>
      <protection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3" fillId="34" borderId="59" xfId="53" applyFont="1" applyFill="1" applyBorder="1" applyAlignment="1">
      <alignment horizontal="right" vertical="center" wrapText="1"/>
      <protection/>
    </xf>
    <xf numFmtId="0" fontId="23" fillId="34" borderId="58" xfId="53" applyFont="1" applyFill="1" applyBorder="1" applyAlignment="1">
      <alignment horizontal="right" vertical="center" wrapText="1"/>
      <protection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71" fillId="0" borderId="75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54;&#1090;&#1095;&#1077;&#1090;&#1099;%20&#1087;&#1086;%20&#1052;&#1059;&#1053;.&#1055;&#1056;&#1054;&#1043;&#1056;&#1040;&#1052;&#1052;&#1040;&#1052;\2022\&#1052;&#1055;\&#1058;&#1072;&#1073;&#1083;&#1080;&#1094;&#1099;%20&#1052;&#1055;(5)_&#1086;&#1090;&#1095;&#1077;&#1090;%20&#1079;&#1072;%203&#1082;&#1074;2022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Оп.отч.испол.пл.реал.МП_МОЙ"/>
      <sheetName val="пояс.зап. к опер.отчету"/>
    </sheetNames>
    <sheetDataSet>
      <sheetData sheetId="0">
        <row r="10">
          <cell r="E10">
            <v>25966.076100000002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7"/>
  <sheetViews>
    <sheetView tabSelected="1" view="pageBreakPreview" zoomScaleNormal="120" zoomScaleSheetLayoutView="100" zoomScalePageLayoutView="0" workbookViewId="0" topLeftCell="A1">
      <selection activeCell="F84" sqref="F84"/>
    </sheetView>
  </sheetViews>
  <sheetFormatPr defaultColWidth="8.875" defaultRowHeight="12.75" outlineLevelCol="1"/>
  <cols>
    <col min="1" max="1" width="5.00390625" style="4" customWidth="1"/>
    <col min="2" max="2" width="51.625" style="3" customWidth="1"/>
    <col min="3" max="3" width="9.25390625" style="4" customWidth="1"/>
    <col min="4" max="4" width="12.625" style="92" hidden="1" customWidth="1" outlineLevel="1"/>
    <col min="5" max="5" width="13.00390625" style="92" customWidth="1" collapsed="1"/>
    <col min="6" max="6" width="11.625" style="92" customWidth="1"/>
    <col min="7" max="16384" width="8.875" style="3" customWidth="1"/>
  </cols>
  <sheetData>
    <row r="1" spans="1:6" ht="13.5" customHeight="1">
      <c r="A1" s="214" t="s">
        <v>80</v>
      </c>
      <c r="B1" s="214"/>
      <c r="C1" s="214"/>
      <c r="D1" s="214"/>
      <c r="E1" s="214"/>
      <c r="F1" s="214"/>
    </row>
    <row r="2" spans="1:6" ht="17.25" customHeight="1">
      <c r="A2" s="222" t="s">
        <v>47</v>
      </c>
      <c r="B2" s="222"/>
      <c r="C2" s="222"/>
      <c r="D2" s="222"/>
      <c r="E2" s="222"/>
      <c r="F2" s="222"/>
    </row>
    <row r="3" spans="1:6" ht="20.25">
      <c r="A3" s="226" t="s">
        <v>200</v>
      </c>
      <c r="B3" s="226"/>
      <c r="C3" s="226"/>
      <c r="D3" s="226"/>
      <c r="E3" s="226"/>
      <c r="F3" s="226"/>
    </row>
    <row r="4" spans="1:6" ht="15" customHeight="1">
      <c r="A4" s="223" t="s">
        <v>295</v>
      </c>
      <c r="B4" s="223"/>
      <c r="C4" s="223"/>
      <c r="D4" s="223"/>
      <c r="E4" s="223"/>
      <c r="F4" s="223"/>
    </row>
    <row r="5" ht="3" customHeight="1" thickBot="1"/>
    <row r="6" spans="1:6" ht="24" customHeight="1">
      <c r="A6" s="232" t="s">
        <v>0</v>
      </c>
      <c r="B6" s="224" t="s">
        <v>1</v>
      </c>
      <c r="C6" s="234" t="s">
        <v>81</v>
      </c>
      <c r="D6" s="238" t="s">
        <v>297</v>
      </c>
      <c r="E6" s="238" t="s">
        <v>296</v>
      </c>
      <c r="F6" s="227" t="s">
        <v>222</v>
      </c>
    </row>
    <row r="7" spans="1:6" ht="41.25" customHeight="1" thickBot="1">
      <c r="A7" s="233"/>
      <c r="B7" s="225"/>
      <c r="C7" s="235"/>
      <c r="D7" s="239"/>
      <c r="E7" s="239"/>
      <c r="F7" s="228"/>
    </row>
    <row r="8" spans="1:6" ht="15" customHeight="1" thickBot="1">
      <c r="A8" s="215" t="s">
        <v>82</v>
      </c>
      <c r="B8" s="216"/>
      <c r="C8" s="216"/>
      <c r="D8" s="217"/>
      <c r="E8" s="217"/>
      <c r="F8" s="218"/>
    </row>
    <row r="9" spans="1:6" ht="15.75" customHeight="1">
      <c r="A9" s="65" t="s">
        <v>2</v>
      </c>
      <c r="B9" s="66" t="s">
        <v>244</v>
      </c>
      <c r="C9" s="62" t="s">
        <v>3</v>
      </c>
      <c r="D9" s="62">
        <v>6229</v>
      </c>
      <c r="E9" s="62">
        <v>6238</v>
      </c>
      <c r="F9" s="42">
        <v>1.0014448547118318</v>
      </c>
    </row>
    <row r="10" spans="1:6" ht="12.75">
      <c r="A10" s="67" t="s">
        <v>4</v>
      </c>
      <c r="B10" s="30" t="s">
        <v>117</v>
      </c>
      <c r="C10" s="22" t="s">
        <v>3</v>
      </c>
      <c r="D10" s="22">
        <v>29</v>
      </c>
      <c r="E10" s="22">
        <v>26</v>
      </c>
      <c r="F10" s="42">
        <v>0.896551724137931</v>
      </c>
    </row>
    <row r="11" spans="1:6" ht="12.75">
      <c r="A11" s="67" t="s">
        <v>5</v>
      </c>
      <c r="B11" s="30" t="s">
        <v>83</v>
      </c>
      <c r="C11" s="22" t="s">
        <v>3</v>
      </c>
      <c r="D11" s="22">
        <v>63</v>
      </c>
      <c r="E11" s="22">
        <v>50</v>
      </c>
      <c r="F11" s="42">
        <v>0.7936507936507936</v>
      </c>
    </row>
    <row r="12" spans="1:6" ht="12.75">
      <c r="A12" s="67" t="s">
        <v>55</v>
      </c>
      <c r="B12" s="30" t="s">
        <v>110</v>
      </c>
      <c r="C12" s="22" t="s">
        <v>3</v>
      </c>
      <c r="D12" s="22">
        <v>-21</v>
      </c>
      <c r="E12" s="22">
        <v>45</v>
      </c>
      <c r="F12" s="42">
        <v>2.142857142857143</v>
      </c>
    </row>
    <row r="13" spans="1:6" ht="36">
      <c r="A13" s="68" t="s">
        <v>74</v>
      </c>
      <c r="B13" s="30" t="s">
        <v>89</v>
      </c>
      <c r="C13" s="206" t="s">
        <v>140</v>
      </c>
      <c r="D13" s="124">
        <f>(D10/D9)*1000</f>
        <v>4.655642960346765</v>
      </c>
      <c r="E13" s="124">
        <v>4.168002564924655</v>
      </c>
      <c r="F13" s="42">
        <v>0.8952582061005405</v>
      </c>
    </row>
    <row r="14" spans="1:6" ht="36">
      <c r="A14" s="67" t="s">
        <v>73</v>
      </c>
      <c r="B14" s="30" t="s">
        <v>90</v>
      </c>
      <c r="C14" s="206" t="s">
        <v>140</v>
      </c>
      <c r="D14" s="124">
        <f>(D11/D9)*1000</f>
        <v>10.113982982822282</v>
      </c>
      <c r="E14" s="124">
        <v>8.01538954793203</v>
      </c>
      <c r="F14" s="42">
        <v>0.7925057380010891</v>
      </c>
    </row>
    <row r="15" spans="1:6" ht="36">
      <c r="A15" s="68" t="s">
        <v>75</v>
      </c>
      <c r="B15" s="30" t="s">
        <v>91</v>
      </c>
      <c r="C15" s="206" t="s">
        <v>140</v>
      </c>
      <c r="D15" s="124">
        <f>D13-D14</f>
        <v>-5.458340022475517</v>
      </c>
      <c r="E15" s="124">
        <v>-3.8473869830073744</v>
      </c>
      <c r="F15" s="42">
        <v>0.7048639269750864</v>
      </c>
    </row>
    <row r="16" spans="1:6" ht="13.5" customHeight="1" thickBot="1">
      <c r="A16" s="69" t="s">
        <v>109</v>
      </c>
      <c r="B16" s="70" t="s">
        <v>76</v>
      </c>
      <c r="C16" s="206" t="s">
        <v>140</v>
      </c>
      <c r="D16" s="125">
        <f>(D12/D9)*1000</f>
        <v>-3.3713276609407608</v>
      </c>
      <c r="E16" s="125">
        <v>7.213850593138826</v>
      </c>
      <c r="F16" s="42">
        <v>2.1397654926029404</v>
      </c>
    </row>
    <row r="17" spans="1:6" ht="15" customHeight="1" thickBot="1">
      <c r="A17" s="219" t="s">
        <v>203</v>
      </c>
      <c r="B17" s="220"/>
      <c r="C17" s="220"/>
      <c r="D17" s="220"/>
      <c r="E17" s="220"/>
      <c r="F17" s="221"/>
    </row>
    <row r="18" spans="1:7" ht="19.5" customHeight="1">
      <c r="A18" s="240" t="s">
        <v>48</v>
      </c>
      <c r="B18" s="71" t="s">
        <v>122</v>
      </c>
      <c r="C18" s="72" t="s">
        <v>3</v>
      </c>
      <c r="D18" s="64">
        <v>1196.5</v>
      </c>
      <c r="E18" s="64">
        <v>1172.55</v>
      </c>
      <c r="F18" s="44">
        <v>0.979983284580025</v>
      </c>
      <c r="G18" s="108"/>
    </row>
    <row r="19" spans="1:6" ht="11.25" customHeight="1">
      <c r="A19" s="230"/>
      <c r="B19" s="212" t="s">
        <v>142</v>
      </c>
      <c r="C19" s="212"/>
      <c r="D19" s="212"/>
      <c r="E19" s="212"/>
      <c r="F19" s="213"/>
    </row>
    <row r="20" spans="1:6" ht="12.75">
      <c r="A20" s="230"/>
      <c r="B20" s="99" t="s">
        <v>25</v>
      </c>
      <c r="C20" s="62" t="s">
        <v>3</v>
      </c>
      <c r="D20" s="209">
        <v>276</v>
      </c>
      <c r="E20" s="209">
        <v>308</v>
      </c>
      <c r="F20" s="42">
        <v>1.1159420289855073</v>
      </c>
    </row>
    <row r="21" spans="1:6" ht="12.75">
      <c r="A21" s="230"/>
      <c r="B21" s="46" t="s">
        <v>26</v>
      </c>
      <c r="C21" s="22" t="s">
        <v>3</v>
      </c>
      <c r="D21" s="22"/>
      <c r="E21" s="22"/>
      <c r="F21" s="36"/>
    </row>
    <row r="22" spans="1:6" ht="12.75">
      <c r="A22" s="230"/>
      <c r="B22" s="46" t="s">
        <v>20</v>
      </c>
      <c r="C22" s="22" t="s">
        <v>3</v>
      </c>
      <c r="D22" s="93">
        <v>313</v>
      </c>
      <c r="E22" s="93">
        <v>479</v>
      </c>
      <c r="F22" s="42">
        <v>1.5303514376996805</v>
      </c>
    </row>
    <row r="23" spans="1:6" ht="23.25" customHeight="1">
      <c r="A23" s="230"/>
      <c r="B23" s="46" t="s">
        <v>27</v>
      </c>
      <c r="C23" s="22" t="s">
        <v>3</v>
      </c>
      <c r="D23" s="22">
        <v>490</v>
      </c>
      <c r="E23" s="22">
        <v>480</v>
      </c>
      <c r="F23" s="36">
        <v>0.9795918367346939</v>
      </c>
    </row>
    <row r="24" spans="1:6" ht="12.75">
      <c r="A24" s="230"/>
      <c r="B24" s="46" t="s">
        <v>19</v>
      </c>
      <c r="C24" s="22" t="s">
        <v>3</v>
      </c>
      <c r="D24" s="22"/>
      <c r="E24" s="22"/>
      <c r="F24" s="36"/>
    </row>
    <row r="25" spans="1:6" ht="29.25" customHeight="1">
      <c r="A25" s="230"/>
      <c r="B25" s="46" t="s">
        <v>28</v>
      </c>
      <c r="C25" s="22" t="s">
        <v>3</v>
      </c>
      <c r="D25" s="210">
        <v>1196.52</v>
      </c>
      <c r="E25" s="210">
        <v>1172.55</v>
      </c>
      <c r="F25" s="36">
        <v>0.9799669040216628</v>
      </c>
    </row>
    <row r="26" spans="1:9" ht="12.75">
      <c r="A26" s="230"/>
      <c r="B26" s="46" t="s">
        <v>29</v>
      </c>
      <c r="C26" s="22" t="s">
        <v>3</v>
      </c>
      <c r="D26" s="22"/>
      <c r="E26" s="22"/>
      <c r="F26" s="36"/>
      <c r="I26" s="21"/>
    </row>
    <row r="27" spans="1:6" ht="12.75">
      <c r="A27" s="230"/>
      <c r="B27" s="46" t="s">
        <v>24</v>
      </c>
      <c r="C27" s="22" t="s">
        <v>3</v>
      </c>
      <c r="D27" s="210">
        <v>355.75</v>
      </c>
      <c r="E27" s="210">
        <v>346.9</v>
      </c>
      <c r="F27" s="36">
        <v>0.97512297962052</v>
      </c>
    </row>
    <row r="28" spans="1:6" ht="12.75">
      <c r="A28" s="230"/>
      <c r="B28" s="46" t="s">
        <v>30</v>
      </c>
      <c r="C28" s="22" t="s">
        <v>3</v>
      </c>
      <c r="D28" s="22"/>
      <c r="E28" s="22"/>
      <c r="F28" s="36"/>
    </row>
    <row r="29" spans="1:6" ht="26.25" customHeight="1">
      <c r="A29" s="230"/>
      <c r="B29" s="46" t="s">
        <v>31</v>
      </c>
      <c r="C29" s="22" t="s">
        <v>3</v>
      </c>
      <c r="D29" s="22"/>
      <c r="E29" s="22"/>
      <c r="F29" s="36"/>
    </row>
    <row r="30" spans="1:6" ht="25.5">
      <c r="A30" s="230"/>
      <c r="B30" s="46" t="s">
        <v>32</v>
      </c>
      <c r="C30" s="22" t="s">
        <v>3</v>
      </c>
      <c r="D30" s="22"/>
      <c r="E30" s="22"/>
      <c r="F30" s="36"/>
    </row>
    <row r="31" spans="1:6" ht="27.75" customHeight="1">
      <c r="A31" s="67" t="s">
        <v>56</v>
      </c>
      <c r="B31" s="70" t="s">
        <v>123</v>
      </c>
      <c r="C31" s="22" t="s">
        <v>46</v>
      </c>
      <c r="D31" s="22">
        <v>0.14</v>
      </c>
      <c r="E31" s="22">
        <v>0.1</v>
      </c>
      <c r="F31" s="36">
        <v>0.7142857142857143</v>
      </c>
    </row>
    <row r="32" spans="1:6" ht="23.25" customHeight="1">
      <c r="A32" s="230" t="s">
        <v>54</v>
      </c>
      <c r="B32" s="30" t="s">
        <v>124</v>
      </c>
      <c r="C32" s="22" t="s">
        <v>45</v>
      </c>
      <c r="D32" s="41">
        <v>5</v>
      </c>
      <c r="E32" s="41">
        <v>21</v>
      </c>
      <c r="F32" s="36">
        <v>4.2</v>
      </c>
    </row>
    <row r="33" spans="1:6" ht="12.75">
      <c r="A33" s="230"/>
      <c r="B33" s="212" t="s">
        <v>132</v>
      </c>
      <c r="C33" s="212"/>
      <c r="D33" s="212"/>
      <c r="E33" s="212"/>
      <c r="F33" s="213"/>
    </row>
    <row r="34" spans="1:6" ht="12.75">
      <c r="A34" s="230"/>
      <c r="B34" s="30" t="s">
        <v>49</v>
      </c>
      <c r="C34" s="22" t="s">
        <v>45</v>
      </c>
      <c r="D34" s="107">
        <v>5</v>
      </c>
      <c r="E34" s="22">
        <v>21</v>
      </c>
      <c r="F34" s="36">
        <v>4.2</v>
      </c>
    </row>
    <row r="35" spans="1:6" ht="25.5">
      <c r="A35" s="230"/>
      <c r="B35" s="30" t="s">
        <v>171</v>
      </c>
      <c r="C35" s="22"/>
      <c r="D35" s="107" t="s">
        <v>176</v>
      </c>
      <c r="E35" s="22" t="s">
        <v>176</v>
      </c>
      <c r="F35" s="36"/>
    </row>
    <row r="36" spans="1:6" ht="12.75">
      <c r="A36" s="230"/>
      <c r="B36" s="30" t="s">
        <v>223</v>
      </c>
      <c r="C36" s="22"/>
      <c r="D36" s="107">
        <v>5</v>
      </c>
      <c r="E36" s="22">
        <v>21</v>
      </c>
      <c r="F36" s="36">
        <v>4.2</v>
      </c>
    </row>
    <row r="37" spans="1:6" ht="12.75">
      <c r="A37" s="230"/>
      <c r="B37" s="30" t="s">
        <v>118</v>
      </c>
      <c r="C37" s="22" t="s">
        <v>45</v>
      </c>
      <c r="D37" s="40"/>
      <c r="E37" s="22"/>
      <c r="F37" s="36"/>
    </row>
    <row r="38" spans="1:6" ht="25.5">
      <c r="A38" s="230"/>
      <c r="B38" s="30" t="s">
        <v>171</v>
      </c>
      <c r="C38" s="22"/>
      <c r="D38" s="107" t="s">
        <v>176</v>
      </c>
      <c r="E38" s="22" t="s">
        <v>176</v>
      </c>
      <c r="F38" s="36"/>
    </row>
    <row r="39" spans="1:6" ht="12.75" hidden="1">
      <c r="A39" s="230"/>
      <c r="B39" s="30"/>
      <c r="C39" s="22"/>
      <c r="D39" s="22"/>
      <c r="E39" s="22"/>
      <c r="F39" s="36"/>
    </row>
    <row r="40" spans="1:6" ht="12.75" hidden="1">
      <c r="A40" s="230"/>
      <c r="B40" s="30"/>
      <c r="C40" s="22"/>
      <c r="D40" s="22"/>
      <c r="E40" s="22"/>
      <c r="F40" s="95"/>
    </row>
    <row r="41" spans="1:6" ht="12.75">
      <c r="A41" s="230"/>
      <c r="B41" s="236" t="s">
        <v>87</v>
      </c>
      <c r="C41" s="236"/>
      <c r="D41" s="236"/>
      <c r="E41" s="236"/>
      <c r="F41" s="237"/>
    </row>
    <row r="42" spans="1:6" ht="12.75">
      <c r="A42" s="230"/>
      <c r="B42" s="45" t="s">
        <v>25</v>
      </c>
      <c r="C42" s="22" t="s">
        <v>45</v>
      </c>
      <c r="D42" s="107" t="s">
        <v>176</v>
      </c>
      <c r="E42" s="22" t="s">
        <v>176</v>
      </c>
      <c r="F42" s="36"/>
    </row>
    <row r="43" spans="1:6" ht="12.75">
      <c r="A43" s="230"/>
      <c r="B43" s="45" t="s">
        <v>26</v>
      </c>
      <c r="C43" s="22" t="s">
        <v>45</v>
      </c>
      <c r="D43" s="107" t="s">
        <v>176</v>
      </c>
      <c r="E43" s="22" t="s">
        <v>176</v>
      </c>
      <c r="F43" s="36"/>
    </row>
    <row r="44" spans="1:6" ht="12.75">
      <c r="A44" s="230"/>
      <c r="B44" s="45" t="s">
        <v>20</v>
      </c>
      <c r="C44" s="22" t="s">
        <v>45</v>
      </c>
      <c r="D44" s="107">
        <v>5</v>
      </c>
      <c r="E44" s="22">
        <v>21</v>
      </c>
      <c r="F44" s="36">
        <v>4.2</v>
      </c>
    </row>
    <row r="45" spans="1:6" ht="12.75" customHeight="1">
      <c r="A45" s="230"/>
      <c r="B45" s="45" t="s">
        <v>27</v>
      </c>
      <c r="C45" s="22" t="s">
        <v>45</v>
      </c>
      <c r="D45" s="107"/>
      <c r="E45" s="22"/>
      <c r="F45" s="36"/>
    </row>
    <row r="46" spans="1:6" ht="12.75">
      <c r="A46" s="230"/>
      <c r="B46" s="45" t="s">
        <v>19</v>
      </c>
      <c r="C46" s="22" t="s">
        <v>45</v>
      </c>
      <c r="D46" s="107" t="s">
        <v>176</v>
      </c>
      <c r="E46" s="22" t="s">
        <v>176</v>
      </c>
      <c r="F46" s="36"/>
    </row>
    <row r="47" spans="1:6" ht="36" customHeight="1">
      <c r="A47" s="230"/>
      <c r="B47" s="45" t="s">
        <v>28</v>
      </c>
      <c r="C47" s="22" t="s">
        <v>45</v>
      </c>
      <c r="D47" s="107"/>
      <c r="E47" s="22"/>
      <c r="F47" s="36"/>
    </row>
    <row r="48" spans="1:6" ht="11.25" customHeight="1">
      <c r="A48" s="230"/>
      <c r="B48" s="45" t="s">
        <v>29</v>
      </c>
      <c r="C48" s="22" t="s">
        <v>45</v>
      </c>
      <c r="D48" s="22" t="s">
        <v>176</v>
      </c>
      <c r="E48" s="22" t="s">
        <v>176</v>
      </c>
      <c r="F48" s="36"/>
    </row>
    <row r="49" spans="1:6" ht="12.75">
      <c r="A49" s="230"/>
      <c r="B49" s="45" t="s">
        <v>24</v>
      </c>
      <c r="C49" s="22" t="s">
        <v>45</v>
      </c>
      <c r="D49" s="22"/>
      <c r="E49" s="22"/>
      <c r="F49" s="36"/>
    </row>
    <row r="50" spans="1:6" ht="12.75">
      <c r="A50" s="230"/>
      <c r="B50" s="45" t="s">
        <v>30</v>
      </c>
      <c r="C50" s="22" t="s">
        <v>45</v>
      </c>
      <c r="D50" s="22" t="s">
        <v>176</v>
      </c>
      <c r="E50" s="22" t="s">
        <v>176</v>
      </c>
      <c r="F50" s="36"/>
    </row>
    <row r="51" spans="1:6" ht="25.5">
      <c r="A51" s="230"/>
      <c r="B51" s="45" t="s">
        <v>31</v>
      </c>
      <c r="C51" s="22" t="s">
        <v>45</v>
      </c>
      <c r="D51" s="22" t="s">
        <v>176</v>
      </c>
      <c r="E51" s="22" t="s">
        <v>176</v>
      </c>
      <c r="F51" s="36"/>
    </row>
    <row r="52" spans="1:6" ht="24" customHeight="1">
      <c r="A52" s="230"/>
      <c r="B52" s="45" t="s">
        <v>32</v>
      </c>
      <c r="C52" s="22" t="s">
        <v>45</v>
      </c>
      <c r="D52" s="22" t="s">
        <v>176</v>
      </c>
      <c r="E52" s="22" t="s">
        <v>176</v>
      </c>
      <c r="F52" s="36"/>
    </row>
    <row r="53" spans="1:6" ht="25.5">
      <c r="A53" s="230" t="s">
        <v>57</v>
      </c>
      <c r="B53" s="30" t="s">
        <v>125</v>
      </c>
      <c r="C53" s="26" t="s">
        <v>17</v>
      </c>
      <c r="D53" s="41">
        <v>44900.8</v>
      </c>
      <c r="E53" s="41">
        <v>49617.2</v>
      </c>
      <c r="F53" s="36">
        <v>1.10504044471368</v>
      </c>
    </row>
    <row r="54" spans="1:6" ht="12.75">
      <c r="A54" s="230"/>
      <c r="B54" s="212" t="s">
        <v>84</v>
      </c>
      <c r="C54" s="212"/>
      <c r="D54" s="212"/>
      <c r="E54" s="212"/>
      <c r="F54" s="213"/>
    </row>
    <row r="55" spans="1:6" ht="12.75">
      <c r="A55" s="230"/>
      <c r="B55" s="46" t="s">
        <v>25</v>
      </c>
      <c r="C55" s="26" t="s">
        <v>17</v>
      </c>
      <c r="D55" s="41">
        <v>41600</v>
      </c>
      <c r="E55" s="41">
        <v>46200</v>
      </c>
      <c r="F55" s="36">
        <v>1.1105769230769231</v>
      </c>
    </row>
    <row r="56" spans="1:6" ht="14.25" customHeight="1">
      <c r="A56" s="230"/>
      <c r="B56" s="46" t="s">
        <v>26</v>
      </c>
      <c r="C56" s="26" t="s">
        <v>17</v>
      </c>
      <c r="D56" s="41"/>
      <c r="E56" s="41"/>
      <c r="F56" s="36"/>
    </row>
    <row r="57" spans="1:6" ht="15" customHeight="1">
      <c r="A57" s="230"/>
      <c r="B57" s="46" t="s">
        <v>20</v>
      </c>
      <c r="C57" s="26" t="s">
        <v>17</v>
      </c>
      <c r="D57" s="41">
        <v>35943.085</v>
      </c>
      <c r="E57" s="41">
        <v>45285</v>
      </c>
      <c r="F57" s="36">
        <v>1.2599085470821438</v>
      </c>
    </row>
    <row r="58" spans="1:6" ht="23.25" customHeight="1">
      <c r="A58" s="230"/>
      <c r="B58" s="46" t="s">
        <v>27</v>
      </c>
      <c r="C58" s="26" t="s">
        <v>17</v>
      </c>
      <c r="D58" s="41">
        <v>41936</v>
      </c>
      <c r="E58" s="41">
        <v>46344</v>
      </c>
      <c r="F58" s="36">
        <v>1.1051125524608927</v>
      </c>
    </row>
    <row r="59" spans="1:6" ht="18" customHeight="1">
      <c r="A59" s="230"/>
      <c r="B59" s="46" t="s">
        <v>19</v>
      </c>
      <c r="C59" s="26" t="s">
        <v>17</v>
      </c>
      <c r="D59" s="41"/>
      <c r="E59" s="41"/>
      <c r="F59" s="36"/>
    </row>
    <row r="60" spans="1:6" ht="36.75" customHeight="1">
      <c r="A60" s="230"/>
      <c r="B60" s="46" t="s">
        <v>28</v>
      </c>
      <c r="C60" s="26" t="s">
        <v>17</v>
      </c>
      <c r="D60" s="41">
        <v>42322.9</v>
      </c>
      <c r="E60" s="41">
        <v>45923.5</v>
      </c>
      <c r="F60" s="36">
        <v>1.0850745104895931</v>
      </c>
    </row>
    <row r="61" spans="1:6" ht="15" customHeight="1">
      <c r="A61" s="230"/>
      <c r="B61" s="46" t="s">
        <v>29</v>
      </c>
      <c r="C61" s="26" t="s">
        <v>17</v>
      </c>
      <c r="D61" s="41"/>
      <c r="E61" s="41"/>
      <c r="F61" s="36"/>
    </row>
    <row r="62" spans="1:6" ht="17.25" customHeight="1">
      <c r="A62" s="230"/>
      <c r="B62" s="46" t="s">
        <v>24</v>
      </c>
      <c r="C62" s="26" t="s">
        <v>17</v>
      </c>
      <c r="D62" s="41">
        <v>39807.4</v>
      </c>
      <c r="E62" s="41">
        <v>42003.1</v>
      </c>
      <c r="F62" s="36">
        <v>1.0551580861849805</v>
      </c>
    </row>
    <row r="63" spans="1:6" ht="18" customHeight="1">
      <c r="A63" s="230"/>
      <c r="B63" s="46" t="s">
        <v>30</v>
      </c>
      <c r="C63" s="26" t="s">
        <v>17</v>
      </c>
      <c r="D63" s="41"/>
      <c r="E63" s="41"/>
      <c r="F63" s="36"/>
    </row>
    <row r="64" spans="1:6" ht="25.5">
      <c r="A64" s="230"/>
      <c r="B64" s="46" t="s">
        <v>31</v>
      </c>
      <c r="C64" s="26" t="s">
        <v>17</v>
      </c>
      <c r="D64" s="41"/>
      <c r="E64" s="41"/>
      <c r="F64" s="36"/>
    </row>
    <row r="65" spans="1:6" ht="26.25" thickBot="1">
      <c r="A65" s="231"/>
      <c r="B65" s="74" t="s">
        <v>32</v>
      </c>
      <c r="C65" s="75" t="s">
        <v>17</v>
      </c>
      <c r="D65" s="38"/>
      <c r="E65" s="38"/>
      <c r="F65" s="43"/>
    </row>
    <row r="66" spans="1:6" ht="15.75" customHeight="1" thickBot="1">
      <c r="A66" s="229" t="s">
        <v>204</v>
      </c>
      <c r="B66" s="229"/>
      <c r="C66" s="229"/>
      <c r="D66" s="229"/>
      <c r="E66" s="229"/>
      <c r="F66" s="229"/>
    </row>
    <row r="67" spans="1:7" ht="66.75" customHeight="1">
      <c r="A67" s="65" t="s">
        <v>50</v>
      </c>
      <c r="B67" s="76" t="s">
        <v>92</v>
      </c>
      <c r="C67" s="61" t="s">
        <v>58</v>
      </c>
      <c r="D67" s="206">
        <v>2519938.2</v>
      </c>
      <c r="E67" s="206">
        <v>2622945.1</v>
      </c>
      <c r="F67" s="47">
        <v>1.0408767564220425</v>
      </c>
      <c r="G67" s="40"/>
    </row>
    <row r="68" spans="1:6" ht="39.75" customHeight="1" thickBot="1">
      <c r="A68" s="77" t="s">
        <v>59</v>
      </c>
      <c r="B68" s="78" t="s">
        <v>119</v>
      </c>
      <c r="C68" s="23" t="s">
        <v>86</v>
      </c>
      <c r="D68" s="23"/>
      <c r="E68" s="23"/>
      <c r="F68" s="43"/>
    </row>
    <row r="69" spans="1:6" s="5" customFormat="1" ht="14.25" customHeight="1" thickBot="1">
      <c r="A69" s="247" t="s">
        <v>205</v>
      </c>
      <c r="B69" s="229"/>
      <c r="C69" s="229"/>
      <c r="D69" s="229"/>
      <c r="E69" s="229"/>
      <c r="F69" s="248"/>
    </row>
    <row r="70" spans="1:6" ht="25.5">
      <c r="A70" s="240" t="s">
        <v>60</v>
      </c>
      <c r="B70" s="131" t="s">
        <v>93</v>
      </c>
      <c r="C70" s="132" t="s">
        <v>58</v>
      </c>
      <c r="D70" s="135">
        <v>1478822</v>
      </c>
      <c r="E70" s="208">
        <v>1911449</v>
      </c>
      <c r="F70" s="47">
        <v>1.2925483932481394</v>
      </c>
    </row>
    <row r="71" spans="1:6" ht="12.75">
      <c r="A71" s="230"/>
      <c r="B71" s="245" t="s">
        <v>85</v>
      </c>
      <c r="C71" s="245"/>
      <c r="D71" s="245"/>
      <c r="E71" s="245"/>
      <c r="F71" s="246"/>
    </row>
    <row r="72" spans="1:6" ht="16.5" customHeight="1">
      <c r="A72" s="230"/>
      <c r="B72" s="129" t="s">
        <v>6</v>
      </c>
      <c r="C72" s="26" t="s">
        <v>58</v>
      </c>
      <c r="D72" s="134"/>
      <c r="E72" s="22"/>
      <c r="F72" s="36"/>
    </row>
    <row r="73" spans="1:6" ht="21" customHeight="1">
      <c r="A73" s="230"/>
      <c r="B73" s="129" t="s">
        <v>7</v>
      </c>
      <c r="C73" s="26" t="s">
        <v>58</v>
      </c>
      <c r="D73" s="93">
        <v>1478822</v>
      </c>
      <c r="E73" s="93">
        <v>1911449</v>
      </c>
      <c r="F73" s="36">
        <v>1.2925483932481394</v>
      </c>
    </row>
    <row r="74" spans="1:6" ht="27" customHeight="1">
      <c r="A74" s="230" t="s">
        <v>61</v>
      </c>
      <c r="B74" s="130" t="s">
        <v>8</v>
      </c>
      <c r="C74" s="130"/>
      <c r="D74" s="26"/>
      <c r="E74" s="26"/>
      <c r="F74" s="36"/>
    </row>
    <row r="75" spans="1:6" ht="12" customHeight="1">
      <c r="A75" s="230"/>
      <c r="B75" s="25" t="s">
        <v>9</v>
      </c>
      <c r="C75" s="22" t="s">
        <v>86</v>
      </c>
      <c r="D75" s="22"/>
      <c r="E75" s="22"/>
      <c r="F75" s="36"/>
    </row>
    <row r="76" spans="1:6" ht="12.75">
      <c r="A76" s="230"/>
      <c r="B76" s="25" t="s">
        <v>10</v>
      </c>
      <c r="C76" s="22" t="s">
        <v>86</v>
      </c>
      <c r="D76" s="22"/>
      <c r="E76" s="22"/>
      <c r="F76" s="36"/>
    </row>
    <row r="77" spans="1:6" ht="12" customHeight="1">
      <c r="A77" s="230"/>
      <c r="B77" s="25" t="s">
        <v>14</v>
      </c>
      <c r="C77" s="22" t="s">
        <v>86</v>
      </c>
      <c r="D77" s="22"/>
      <c r="E77" s="22"/>
      <c r="F77" s="36"/>
    </row>
    <row r="78" spans="1:6" ht="11.25" customHeight="1">
      <c r="A78" s="230"/>
      <c r="B78" s="25" t="s">
        <v>13</v>
      </c>
      <c r="C78" s="22" t="s">
        <v>86</v>
      </c>
      <c r="D78" s="22"/>
      <c r="E78" s="22"/>
      <c r="F78" s="36"/>
    </row>
    <row r="79" spans="1:6" ht="10.5" customHeight="1">
      <c r="A79" s="230"/>
      <c r="B79" s="25" t="s">
        <v>11</v>
      </c>
      <c r="C79" s="22" t="s">
        <v>16</v>
      </c>
      <c r="D79" s="22"/>
      <c r="E79" s="22"/>
      <c r="F79" s="36"/>
    </row>
    <row r="80" spans="1:6" ht="15" customHeight="1" thickBot="1">
      <c r="A80" s="231"/>
      <c r="B80" s="133" t="s">
        <v>12</v>
      </c>
      <c r="C80" s="23" t="s">
        <v>15</v>
      </c>
      <c r="D80" s="125">
        <v>74.998</v>
      </c>
      <c r="E80" s="125">
        <v>84.007</v>
      </c>
      <c r="F80" s="43">
        <v>1.120123203285421</v>
      </c>
    </row>
    <row r="81" spans="1:6" ht="15.75" customHeight="1" thickBot="1">
      <c r="A81" s="241" t="s">
        <v>206</v>
      </c>
      <c r="B81" s="242"/>
      <c r="C81" s="242"/>
      <c r="D81" s="242"/>
      <c r="E81" s="242"/>
      <c r="F81" s="243"/>
    </row>
    <row r="82" spans="1:6" ht="12.75">
      <c r="A82" s="79" t="s">
        <v>120</v>
      </c>
      <c r="B82" s="80" t="s">
        <v>64</v>
      </c>
      <c r="C82" s="28" t="s">
        <v>18</v>
      </c>
      <c r="D82" s="72"/>
      <c r="E82" s="153"/>
      <c r="F82" s="44"/>
    </row>
    <row r="83" spans="1:6" ht="12.75">
      <c r="A83" s="67" t="s">
        <v>51</v>
      </c>
      <c r="B83" s="70" t="s">
        <v>65</v>
      </c>
      <c r="C83" s="26" t="s">
        <v>18</v>
      </c>
      <c r="D83" s="22"/>
      <c r="E83" s="22"/>
      <c r="F83" s="36"/>
    </row>
    <row r="84" spans="1:6" ht="12.75">
      <c r="A84" s="67" t="s">
        <v>63</v>
      </c>
      <c r="B84" s="70" t="s">
        <v>66</v>
      </c>
      <c r="C84" s="26" t="s">
        <v>18</v>
      </c>
      <c r="D84" s="41"/>
      <c r="E84" s="62"/>
      <c r="F84" s="36"/>
    </row>
    <row r="85" spans="1:6" ht="15.75" customHeight="1" thickBot="1">
      <c r="A85" s="244" t="s">
        <v>207</v>
      </c>
      <c r="B85" s="217"/>
      <c r="C85" s="217"/>
      <c r="D85" s="217"/>
      <c r="E85" s="217"/>
      <c r="F85" s="218"/>
    </row>
    <row r="86" spans="1:6" ht="17.25" customHeight="1">
      <c r="A86" s="240" t="s">
        <v>52</v>
      </c>
      <c r="B86" s="58" t="s">
        <v>126</v>
      </c>
      <c r="C86" s="28" t="s">
        <v>62</v>
      </c>
      <c r="D86" s="64">
        <v>126925</v>
      </c>
      <c r="E86" s="64">
        <v>1586673</v>
      </c>
      <c r="F86" s="44">
        <v>12.500870592869806</v>
      </c>
    </row>
    <row r="87" spans="1:6" ht="12.75">
      <c r="A87" s="230"/>
      <c r="B87" s="212" t="s">
        <v>87</v>
      </c>
      <c r="C87" s="212"/>
      <c r="D87" s="212"/>
      <c r="E87" s="212"/>
      <c r="F87" s="213"/>
    </row>
    <row r="88" spans="1:6" ht="12.75">
      <c r="A88" s="230"/>
      <c r="B88" s="60" t="s">
        <v>25</v>
      </c>
      <c r="C88" s="61" t="s">
        <v>18</v>
      </c>
      <c r="D88" s="62">
        <v>0</v>
      </c>
      <c r="E88" s="62">
        <v>0</v>
      </c>
      <c r="F88" s="42"/>
    </row>
    <row r="89" spans="1:6" ht="12.75">
      <c r="A89" s="230"/>
      <c r="B89" s="63" t="s">
        <v>26</v>
      </c>
      <c r="C89" s="26" t="s">
        <v>18</v>
      </c>
      <c r="D89" s="22"/>
      <c r="E89" s="22"/>
      <c r="F89" s="36"/>
    </row>
    <row r="90" spans="1:6" ht="12.75">
      <c r="A90" s="230"/>
      <c r="B90" s="63" t="s">
        <v>20</v>
      </c>
      <c r="C90" s="26" t="s">
        <v>18</v>
      </c>
      <c r="D90" s="93">
        <v>150311.2</v>
      </c>
      <c r="E90" s="93">
        <v>13791.16</v>
      </c>
      <c r="F90" s="42">
        <v>0.09175071451761412</v>
      </c>
    </row>
    <row r="91" spans="1:6" ht="25.5" customHeight="1">
      <c r="A91" s="230"/>
      <c r="B91" s="63" t="s">
        <v>27</v>
      </c>
      <c r="C91" s="26" t="s">
        <v>18</v>
      </c>
      <c r="D91" s="93">
        <v>97841</v>
      </c>
      <c r="E91" s="93">
        <v>4122</v>
      </c>
      <c r="F91" s="42">
        <v>0.042129577579951144</v>
      </c>
    </row>
    <row r="92" spans="1:6" ht="12.75">
      <c r="A92" s="230"/>
      <c r="B92" s="63" t="s">
        <v>19</v>
      </c>
      <c r="C92" s="26" t="s">
        <v>18</v>
      </c>
      <c r="D92" s="107"/>
      <c r="E92" s="22"/>
      <c r="F92" s="42"/>
    </row>
    <row r="93" spans="1:6" ht="37.5" customHeight="1">
      <c r="A93" s="230"/>
      <c r="B93" s="63" t="s">
        <v>28</v>
      </c>
      <c r="C93" s="26" t="s">
        <v>18</v>
      </c>
      <c r="D93" s="93"/>
      <c r="E93" s="93">
        <v>0</v>
      </c>
      <c r="F93" s="42"/>
    </row>
    <row r="94" spans="1:6" ht="12.75">
      <c r="A94" s="230"/>
      <c r="B94" s="63" t="s">
        <v>29</v>
      </c>
      <c r="C94" s="26" t="s">
        <v>18</v>
      </c>
      <c r="D94" s="107"/>
      <c r="E94" s="22"/>
      <c r="F94" s="42"/>
    </row>
    <row r="95" spans="1:6" ht="12.75">
      <c r="A95" s="230"/>
      <c r="B95" s="46" t="s">
        <v>24</v>
      </c>
      <c r="C95" s="26" t="s">
        <v>18</v>
      </c>
      <c r="D95" s="57"/>
      <c r="E95" s="57">
        <v>5319</v>
      </c>
      <c r="F95" s="42" t="e">
        <v>#DIV/0!</v>
      </c>
    </row>
    <row r="96" spans="1:6" ht="12.75">
      <c r="A96" s="230"/>
      <c r="B96" s="46" t="s">
        <v>30</v>
      </c>
      <c r="C96" s="26" t="s">
        <v>18</v>
      </c>
      <c r="D96" s="107"/>
      <c r="E96" s="22"/>
      <c r="F96" s="42"/>
    </row>
    <row r="97" spans="1:6" ht="25.5">
      <c r="A97" s="230"/>
      <c r="B97" s="46" t="s">
        <v>31</v>
      </c>
      <c r="C97" s="26" t="s">
        <v>18</v>
      </c>
      <c r="D97" s="107"/>
      <c r="E97" s="22"/>
      <c r="F97" s="42"/>
    </row>
    <row r="98" spans="1:6" ht="25.5">
      <c r="A98" s="230"/>
      <c r="B98" s="46" t="s">
        <v>32</v>
      </c>
      <c r="C98" s="26" t="s">
        <v>18</v>
      </c>
      <c r="D98" s="107"/>
      <c r="E98" s="49"/>
      <c r="F98" s="36"/>
    </row>
    <row r="99" spans="1:6" ht="24" customHeight="1">
      <c r="A99" s="230" t="s">
        <v>53</v>
      </c>
      <c r="B99" s="30" t="s">
        <v>133</v>
      </c>
      <c r="C99" s="26" t="s">
        <v>18</v>
      </c>
      <c r="D99" s="57">
        <v>126925</v>
      </c>
      <c r="E99" s="93">
        <v>1586673</v>
      </c>
      <c r="F99" s="36">
        <v>12.500870592869806</v>
      </c>
    </row>
    <row r="100" spans="1:6" ht="12.75">
      <c r="A100" s="230"/>
      <c r="B100" s="212" t="s">
        <v>84</v>
      </c>
      <c r="C100" s="212"/>
      <c r="D100" s="255"/>
      <c r="E100" s="212"/>
      <c r="F100" s="213"/>
    </row>
    <row r="101" spans="1:6" ht="12.75">
      <c r="A101" s="230"/>
      <c r="B101" s="30" t="s">
        <v>105</v>
      </c>
      <c r="C101" s="26" t="s">
        <v>18</v>
      </c>
      <c r="D101" s="22">
        <v>36</v>
      </c>
      <c r="E101" s="22">
        <v>0</v>
      </c>
      <c r="F101" s="36"/>
    </row>
    <row r="102" spans="1:10" ht="12" customHeight="1">
      <c r="A102" s="230"/>
      <c r="B102" s="30" t="s">
        <v>106</v>
      </c>
      <c r="C102" s="26" t="s">
        <v>18</v>
      </c>
      <c r="D102" s="22">
        <v>6661</v>
      </c>
      <c r="E102" s="207">
        <v>4737</v>
      </c>
      <c r="F102" s="36">
        <v>0.7111544813091127</v>
      </c>
      <c r="J102" s="6"/>
    </row>
    <row r="103" spans="1:6" ht="12" customHeight="1">
      <c r="A103" s="230"/>
      <c r="B103" s="30" t="s">
        <v>107</v>
      </c>
      <c r="C103" s="26" t="s">
        <v>18</v>
      </c>
      <c r="D103" s="22">
        <v>0</v>
      </c>
      <c r="E103" s="22">
        <v>0</v>
      </c>
      <c r="F103" s="36"/>
    </row>
    <row r="104" spans="1:6" ht="12" customHeight="1">
      <c r="A104" s="230"/>
      <c r="B104" s="30" t="s">
        <v>248</v>
      </c>
      <c r="C104" s="26" t="s">
        <v>18</v>
      </c>
      <c r="D104" s="22">
        <v>0</v>
      </c>
      <c r="E104" s="22">
        <v>1303</v>
      </c>
      <c r="F104" s="36">
        <v>1</v>
      </c>
    </row>
    <row r="105" spans="1:6" ht="11.25" customHeight="1">
      <c r="A105" s="230"/>
      <c r="B105" s="30" t="s">
        <v>131</v>
      </c>
      <c r="C105" s="26" t="s">
        <v>18</v>
      </c>
      <c r="D105" s="22">
        <v>113655</v>
      </c>
      <c r="E105" s="22">
        <v>1580623</v>
      </c>
      <c r="F105" s="36">
        <v>13.907201618934495</v>
      </c>
    </row>
    <row r="106" spans="1:6" ht="12" customHeight="1">
      <c r="A106" s="230"/>
      <c r="B106" s="30" t="s">
        <v>108</v>
      </c>
      <c r="C106" s="26" t="s">
        <v>18</v>
      </c>
      <c r="D106" s="22">
        <v>6573</v>
      </c>
      <c r="E106" s="93">
        <v>10</v>
      </c>
      <c r="F106" s="36">
        <v>0.0015213753232922562</v>
      </c>
    </row>
    <row r="107" spans="1:6" ht="12" customHeight="1">
      <c r="A107" s="59" t="s">
        <v>67</v>
      </c>
      <c r="B107" s="30" t="s">
        <v>104</v>
      </c>
      <c r="C107" s="26" t="s">
        <v>18</v>
      </c>
      <c r="D107" s="22"/>
      <c r="E107" s="22"/>
      <c r="F107" s="36"/>
    </row>
    <row r="108" spans="1:6" ht="15.75">
      <c r="A108" s="59" t="s">
        <v>103</v>
      </c>
      <c r="B108" s="25" t="s">
        <v>39</v>
      </c>
      <c r="C108" s="22" t="s">
        <v>208</v>
      </c>
      <c r="D108" s="49"/>
      <c r="E108" s="22"/>
      <c r="F108" s="36"/>
    </row>
    <row r="109" spans="1:6" ht="13.5" customHeight="1" thickBot="1">
      <c r="A109" s="81" t="s">
        <v>127</v>
      </c>
      <c r="B109" s="48" t="s">
        <v>40</v>
      </c>
      <c r="C109" s="49" t="s">
        <v>130</v>
      </c>
      <c r="D109" s="126">
        <v>19</v>
      </c>
      <c r="E109" s="49">
        <v>19</v>
      </c>
      <c r="F109" s="39">
        <v>1</v>
      </c>
    </row>
    <row r="110" spans="1:6" ht="15.75" customHeight="1" thickBot="1">
      <c r="A110" s="215" t="s">
        <v>209</v>
      </c>
      <c r="B110" s="216"/>
      <c r="C110" s="216"/>
      <c r="D110" s="216"/>
      <c r="E110" s="216"/>
      <c r="F110" s="256"/>
    </row>
    <row r="111" spans="1:6" ht="32.25" customHeight="1">
      <c r="A111" s="257" t="s">
        <v>153</v>
      </c>
      <c r="B111" s="71" t="s">
        <v>144</v>
      </c>
      <c r="C111" s="28" t="s">
        <v>18</v>
      </c>
      <c r="D111" s="128">
        <v>311733</v>
      </c>
      <c r="E111" s="128">
        <v>390684</v>
      </c>
      <c r="F111" s="44">
        <v>1.2532648131574136</v>
      </c>
    </row>
    <row r="112" spans="1:6" ht="12.75">
      <c r="A112" s="253"/>
      <c r="B112" s="259" t="s">
        <v>128</v>
      </c>
      <c r="C112" s="260"/>
      <c r="D112" s="260"/>
      <c r="E112" s="260"/>
      <c r="F112" s="261"/>
    </row>
    <row r="113" spans="1:6" ht="12.75">
      <c r="A113" s="253"/>
      <c r="B113" s="30" t="s">
        <v>20</v>
      </c>
      <c r="C113" s="26" t="s">
        <v>18</v>
      </c>
      <c r="D113" s="26" t="s">
        <v>176</v>
      </c>
      <c r="E113" s="26"/>
      <c r="F113" s="36"/>
    </row>
    <row r="114" spans="1:6" ht="12.75">
      <c r="A114" s="253"/>
      <c r="B114" s="30" t="s">
        <v>21</v>
      </c>
      <c r="C114" s="26" t="s">
        <v>18</v>
      </c>
      <c r="D114" s="26" t="s">
        <v>176</v>
      </c>
      <c r="E114" s="26"/>
      <c r="F114" s="36"/>
    </row>
    <row r="115" spans="1:6" ht="12.75">
      <c r="A115" s="258"/>
      <c r="B115" s="30" t="s">
        <v>19</v>
      </c>
      <c r="C115" s="26" t="s">
        <v>18</v>
      </c>
      <c r="D115" s="26" t="s">
        <v>176</v>
      </c>
      <c r="E115" s="26"/>
      <c r="F115" s="36"/>
    </row>
    <row r="116" spans="1:6" ht="12.75">
      <c r="A116" s="252" t="s">
        <v>154</v>
      </c>
      <c r="B116" s="249" t="s">
        <v>78</v>
      </c>
      <c r="C116" s="250"/>
      <c r="D116" s="250"/>
      <c r="E116" s="250"/>
      <c r="F116" s="251"/>
    </row>
    <row r="117" spans="1:6" ht="12.75">
      <c r="A117" s="253"/>
      <c r="B117" s="30" t="s">
        <v>146</v>
      </c>
      <c r="C117" s="26" t="s">
        <v>79</v>
      </c>
      <c r="D117" s="26"/>
      <c r="E117" s="22"/>
      <c r="F117" s="39"/>
    </row>
    <row r="118" spans="1:6" ht="12.75">
      <c r="A118" s="253"/>
      <c r="B118" s="30" t="s">
        <v>145</v>
      </c>
      <c r="C118" s="26" t="s">
        <v>79</v>
      </c>
      <c r="D118" s="26"/>
      <c r="E118" s="22"/>
      <c r="F118" s="36"/>
    </row>
    <row r="119" spans="1:6" ht="12.75" customHeight="1" thickBot="1">
      <c r="A119" s="254"/>
      <c r="B119" s="83" t="s">
        <v>165</v>
      </c>
      <c r="C119" s="75" t="s">
        <v>79</v>
      </c>
      <c r="D119" s="23"/>
      <c r="E119" s="23"/>
      <c r="F119" s="43"/>
    </row>
    <row r="120" spans="1:6" ht="16.5" thickBot="1">
      <c r="A120" s="241" t="s">
        <v>202</v>
      </c>
      <c r="B120" s="242"/>
      <c r="C120" s="242"/>
      <c r="D120" s="242"/>
      <c r="E120" s="242"/>
      <c r="F120" s="243"/>
    </row>
    <row r="121" spans="1:6" ht="15" customHeight="1">
      <c r="A121" s="240" t="s">
        <v>68</v>
      </c>
      <c r="B121" s="27" t="s">
        <v>151</v>
      </c>
      <c r="C121" s="28" t="s">
        <v>18</v>
      </c>
      <c r="D121" s="109">
        <v>40170.03421</v>
      </c>
      <c r="E121" s="151">
        <v>38703.019</v>
      </c>
      <c r="F121" s="96">
        <v>0.9634798615721667</v>
      </c>
    </row>
    <row r="122" spans="1:6" ht="12.75">
      <c r="A122" s="230"/>
      <c r="B122" s="212" t="s">
        <v>84</v>
      </c>
      <c r="C122" s="212"/>
      <c r="D122" s="212"/>
      <c r="E122" s="212"/>
      <c r="F122" s="213"/>
    </row>
    <row r="123" spans="1:6" ht="12.75">
      <c r="A123" s="230"/>
      <c r="B123" s="29" t="s">
        <v>137</v>
      </c>
      <c r="C123" s="26" t="s">
        <v>18</v>
      </c>
      <c r="D123" s="110">
        <v>14825.554210000002</v>
      </c>
      <c r="E123" s="110">
        <v>17422.29</v>
      </c>
      <c r="F123" s="33">
        <v>1.1751526960286227</v>
      </c>
    </row>
    <row r="124" spans="1:6" ht="12.75">
      <c r="A124" s="230"/>
      <c r="B124" s="30" t="s">
        <v>84</v>
      </c>
      <c r="C124" s="26"/>
      <c r="D124" s="22"/>
      <c r="E124" s="22"/>
      <c r="F124" s="36"/>
    </row>
    <row r="125" spans="1:6" ht="12.75">
      <c r="A125" s="230"/>
      <c r="B125" s="30" t="s">
        <v>150</v>
      </c>
      <c r="C125" s="26" t="s">
        <v>18</v>
      </c>
      <c r="D125" s="111">
        <v>9842.72421</v>
      </c>
      <c r="E125" s="111">
        <v>10709.78</v>
      </c>
      <c r="F125" s="36">
        <v>1.0880910377554915</v>
      </c>
    </row>
    <row r="126" spans="1:6" ht="24" customHeight="1">
      <c r="A126" s="230"/>
      <c r="B126" s="30" t="s">
        <v>179</v>
      </c>
      <c r="C126" s="26" t="s">
        <v>18</v>
      </c>
      <c r="D126" s="111">
        <v>1107.17</v>
      </c>
      <c r="E126" s="111">
        <v>1374.65</v>
      </c>
      <c r="F126" s="36">
        <v>1.241588915884643</v>
      </c>
    </row>
    <row r="127" spans="1:6" ht="12.75" customHeight="1">
      <c r="A127" s="230"/>
      <c r="B127" s="30" t="s">
        <v>230</v>
      </c>
      <c r="C127" s="26" t="s">
        <v>18</v>
      </c>
      <c r="D127" s="111">
        <v>367.87</v>
      </c>
      <c r="E127" s="111">
        <v>421.76</v>
      </c>
      <c r="F127" s="36">
        <v>1.1464919672710467</v>
      </c>
    </row>
    <row r="128" spans="1:6" ht="12.75">
      <c r="A128" s="230"/>
      <c r="B128" s="30" t="s">
        <v>22</v>
      </c>
      <c r="C128" s="26" t="s">
        <v>18</v>
      </c>
      <c r="D128" s="111">
        <v>3507.79</v>
      </c>
      <c r="E128" s="111">
        <v>4916.1</v>
      </c>
      <c r="F128" s="36">
        <v>1.4014807043751194</v>
      </c>
    </row>
    <row r="129" spans="1:6" ht="11.25" customHeight="1">
      <c r="A129" s="230"/>
      <c r="B129" s="30" t="s">
        <v>138</v>
      </c>
      <c r="C129" s="26" t="s">
        <v>18</v>
      </c>
      <c r="D129" s="111"/>
      <c r="E129" s="111"/>
      <c r="F129" s="36"/>
    </row>
    <row r="130" spans="1:6" ht="27" customHeight="1">
      <c r="A130" s="230"/>
      <c r="B130" s="30" t="s">
        <v>152</v>
      </c>
      <c r="C130" s="26" t="s">
        <v>18</v>
      </c>
      <c r="D130" s="111"/>
      <c r="E130" s="111"/>
      <c r="F130" s="36"/>
    </row>
    <row r="131" spans="1:6" ht="15" customHeight="1">
      <c r="A131" s="230"/>
      <c r="B131" s="29" t="s">
        <v>139</v>
      </c>
      <c r="C131" s="26" t="s">
        <v>18</v>
      </c>
      <c r="D131" s="110">
        <v>2114.19</v>
      </c>
      <c r="E131" s="110">
        <v>914.4090000000001</v>
      </c>
      <c r="F131" s="33">
        <v>0.4325103231024648</v>
      </c>
    </row>
    <row r="132" spans="1:6" ht="27" customHeight="1">
      <c r="A132" s="230"/>
      <c r="B132" s="30" t="s">
        <v>135</v>
      </c>
      <c r="C132" s="26" t="s">
        <v>18</v>
      </c>
      <c r="D132" s="111">
        <v>903.13</v>
      </c>
      <c r="E132" s="111">
        <v>905.902</v>
      </c>
      <c r="F132" s="36">
        <v>1.0030693255677479</v>
      </c>
    </row>
    <row r="133" spans="1:6" ht="27" customHeight="1">
      <c r="A133" s="230"/>
      <c r="B133" s="31" t="s">
        <v>88</v>
      </c>
      <c r="C133" s="26" t="s">
        <v>18</v>
      </c>
      <c r="D133" s="111">
        <v>1.62</v>
      </c>
      <c r="E133" s="111"/>
      <c r="F133" s="36">
        <v>0</v>
      </c>
    </row>
    <row r="134" spans="1:6" ht="18" customHeight="1">
      <c r="A134" s="230"/>
      <c r="B134" s="32" t="s">
        <v>69</v>
      </c>
      <c r="C134" s="26" t="s">
        <v>18</v>
      </c>
      <c r="D134" s="111">
        <v>884.55</v>
      </c>
      <c r="E134" s="111"/>
      <c r="F134" s="36">
        <v>0</v>
      </c>
    </row>
    <row r="135" spans="1:6" ht="15.75" customHeight="1">
      <c r="A135" s="230"/>
      <c r="B135" s="25" t="s">
        <v>141</v>
      </c>
      <c r="C135" s="26" t="s">
        <v>18</v>
      </c>
      <c r="D135" s="111">
        <v>9.5</v>
      </c>
      <c r="E135" s="111">
        <v>7.817</v>
      </c>
      <c r="F135" s="36">
        <v>0</v>
      </c>
    </row>
    <row r="136" spans="1:6" ht="12.75">
      <c r="A136" s="230"/>
      <c r="B136" s="31" t="s">
        <v>70</v>
      </c>
      <c r="C136" s="26" t="s">
        <v>18</v>
      </c>
      <c r="D136" s="111">
        <v>315.39</v>
      </c>
      <c r="E136" s="111">
        <v>0.69</v>
      </c>
      <c r="F136" s="36">
        <v>0</v>
      </c>
    </row>
    <row r="137" spans="1:6" ht="28.5" customHeight="1">
      <c r="A137" s="230"/>
      <c r="B137" s="55" t="s">
        <v>143</v>
      </c>
      <c r="C137" s="56" t="s">
        <v>18</v>
      </c>
      <c r="D137" s="150">
        <v>23230.29</v>
      </c>
      <c r="E137" s="150">
        <v>20366.32</v>
      </c>
      <c r="F137" s="33">
        <v>0.8767139798943534</v>
      </c>
    </row>
    <row r="138" spans="1:6" ht="16.5" customHeight="1">
      <c r="A138" s="230" t="s">
        <v>77</v>
      </c>
      <c r="B138" s="34" t="s">
        <v>94</v>
      </c>
      <c r="C138" s="26" t="s">
        <v>18</v>
      </c>
      <c r="D138" s="110">
        <v>38837.96884</v>
      </c>
      <c r="E138" s="110">
        <v>37067.19</v>
      </c>
      <c r="F138" s="33">
        <v>0.9544059874167199</v>
      </c>
    </row>
    <row r="139" spans="1:6" ht="15" customHeight="1">
      <c r="A139" s="230"/>
      <c r="B139" s="30" t="s">
        <v>23</v>
      </c>
      <c r="C139" s="26" t="s">
        <v>18</v>
      </c>
      <c r="D139" s="111">
        <v>10139.865490000004</v>
      </c>
      <c r="E139" s="41">
        <v>9717.17</v>
      </c>
      <c r="F139" s="36">
        <v>0.9583135012573029</v>
      </c>
    </row>
    <row r="140" spans="1:6" ht="14.25" customHeight="1">
      <c r="A140" s="230"/>
      <c r="B140" s="35" t="s">
        <v>111</v>
      </c>
      <c r="C140" s="26" t="s">
        <v>18</v>
      </c>
      <c r="D140" s="111">
        <v>156.31</v>
      </c>
      <c r="E140" s="111">
        <v>155.73</v>
      </c>
      <c r="F140" s="36">
        <v>0.9962894248608534</v>
      </c>
    </row>
    <row r="141" spans="1:6" ht="25.5" customHeight="1">
      <c r="A141" s="230"/>
      <c r="B141" s="31" t="s">
        <v>112</v>
      </c>
      <c r="C141" s="26" t="s">
        <v>18</v>
      </c>
      <c r="D141" s="111">
        <v>10</v>
      </c>
      <c r="E141" s="111">
        <v>57</v>
      </c>
      <c r="F141" s="36">
        <v>5.7</v>
      </c>
    </row>
    <row r="142" spans="1:6" ht="12" customHeight="1">
      <c r="A142" s="230"/>
      <c r="B142" s="35" t="s">
        <v>113</v>
      </c>
      <c r="C142" s="26" t="s">
        <v>18</v>
      </c>
      <c r="D142" s="111">
        <v>3485.47</v>
      </c>
      <c r="E142" s="111">
        <v>1882.09</v>
      </c>
      <c r="F142" s="36">
        <v>0.5399816954384918</v>
      </c>
    </row>
    <row r="143" spans="1:6" ht="12" customHeight="1">
      <c r="A143" s="230"/>
      <c r="B143" s="35" t="s">
        <v>114</v>
      </c>
      <c r="C143" s="26" t="s">
        <v>18</v>
      </c>
      <c r="D143" s="111">
        <v>7865.53335</v>
      </c>
      <c r="E143" s="41">
        <v>8348.17</v>
      </c>
      <c r="F143" s="36">
        <v>1.0613609565332274</v>
      </c>
    </row>
    <row r="144" spans="1:6" ht="12.75" customHeight="1" hidden="1">
      <c r="A144" s="230"/>
      <c r="B144" s="35" t="s">
        <v>136</v>
      </c>
      <c r="C144" s="26" t="s">
        <v>18</v>
      </c>
      <c r="D144" s="111"/>
      <c r="E144" s="111"/>
      <c r="F144" s="36"/>
    </row>
    <row r="145" spans="1:6" ht="13.5" customHeight="1">
      <c r="A145" s="230"/>
      <c r="B145" s="35" t="s">
        <v>115</v>
      </c>
      <c r="C145" s="26" t="s">
        <v>18</v>
      </c>
      <c r="D145" s="111">
        <v>514.31</v>
      </c>
      <c r="E145" s="111">
        <v>660.52</v>
      </c>
      <c r="F145" s="36">
        <v>1.2842837977095527</v>
      </c>
    </row>
    <row r="146" spans="1:6" ht="12.75" customHeight="1">
      <c r="A146" s="230"/>
      <c r="B146" s="37" t="s">
        <v>166</v>
      </c>
      <c r="C146" s="26" t="s">
        <v>18</v>
      </c>
      <c r="D146" s="111">
        <v>14120.6</v>
      </c>
      <c r="E146" s="111">
        <v>14301.86</v>
      </c>
      <c r="F146" s="36">
        <v>1.0128365650184836</v>
      </c>
    </row>
    <row r="147" spans="1:6" ht="12.75" customHeight="1" hidden="1">
      <c r="A147" s="230"/>
      <c r="B147" s="31" t="s">
        <v>167</v>
      </c>
      <c r="C147" s="26" t="s">
        <v>18</v>
      </c>
      <c r="D147" s="111"/>
      <c r="E147" s="111"/>
      <c r="F147" s="36"/>
    </row>
    <row r="148" spans="1:6" ht="12.75" customHeight="1">
      <c r="A148" s="230"/>
      <c r="B148" s="31" t="s">
        <v>116</v>
      </c>
      <c r="C148" s="26" t="s">
        <v>18</v>
      </c>
      <c r="D148" s="111">
        <v>911.88</v>
      </c>
      <c r="E148" s="111">
        <v>944.65</v>
      </c>
      <c r="F148" s="36">
        <v>1.0359367460630784</v>
      </c>
    </row>
    <row r="149" spans="1:6" ht="12.75" customHeight="1">
      <c r="A149" s="230"/>
      <c r="B149" s="31" t="s">
        <v>168</v>
      </c>
      <c r="C149" s="26" t="s">
        <v>18</v>
      </c>
      <c r="D149" s="111">
        <v>1634</v>
      </c>
      <c r="E149" s="111">
        <v>1000</v>
      </c>
      <c r="F149" s="36">
        <v>0.6119951040391677</v>
      </c>
    </row>
    <row r="150" spans="1:6" ht="13.5" customHeight="1" hidden="1">
      <c r="A150" s="230"/>
      <c r="B150" s="31" t="s">
        <v>172</v>
      </c>
      <c r="C150" s="26" t="s">
        <v>18</v>
      </c>
      <c r="D150" s="22"/>
      <c r="E150" s="22"/>
      <c r="F150" s="95"/>
    </row>
    <row r="151" spans="1:6" ht="13.5" customHeight="1" hidden="1">
      <c r="A151" s="230"/>
      <c r="B151" s="31" t="s">
        <v>169</v>
      </c>
      <c r="C151" s="26" t="s">
        <v>18</v>
      </c>
      <c r="D151" s="22"/>
      <c r="E151" s="22"/>
      <c r="F151" s="95"/>
    </row>
    <row r="152" spans="1:6" ht="26.25" customHeight="1" hidden="1">
      <c r="A152" s="230"/>
      <c r="B152" s="32" t="s">
        <v>170</v>
      </c>
      <c r="C152" s="26" t="s">
        <v>18</v>
      </c>
      <c r="D152" s="26"/>
      <c r="E152" s="26"/>
      <c r="F152" s="36"/>
    </row>
    <row r="153" spans="1:6" ht="26.25" customHeight="1">
      <c r="A153" s="59" t="s">
        <v>155</v>
      </c>
      <c r="B153" s="30" t="s">
        <v>96</v>
      </c>
      <c r="C153" s="26" t="s">
        <v>129</v>
      </c>
      <c r="D153" s="97">
        <v>6448.873689195697</v>
      </c>
      <c r="E153" s="97">
        <v>6204.395479320296</v>
      </c>
      <c r="F153" s="42">
        <v>0.962089781617991</v>
      </c>
    </row>
    <row r="154" spans="1:6" ht="27.75" customHeight="1" thickBot="1">
      <c r="A154" s="73" t="s">
        <v>156</v>
      </c>
      <c r="B154" s="83" t="s">
        <v>95</v>
      </c>
      <c r="C154" s="75" t="s">
        <v>129</v>
      </c>
      <c r="D154" s="98">
        <v>6235.024697383208</v>
      </c>
      <c r="E154" s="98">
        <v>5942.159345944213</v>
      </c>
      <c r="F154" s="43">
        <v>0.9530289989770355</v>
      </c>
    </row>
    <row r="155" spans="1:6" ht="31.5" customHeight="1" thickBot="1">
      <c r="A155" s="268" t="s">
        <v>177</v>
      </c>
      <c r="B155" s="269"/>
      <c r="C155" s="269"/>
      <c r="D155" s="269"/>
      <c r="E155" s="269"/>
      <c r="F155" s="270"/>
    </row>
    <row r="156" spans="1:6" ht="39" customHeight="1" thickBot="1">
      <c r="A156" s="82" t="s">
        <v>71</v>
      </c>
      <c r="B156" s="84" t="s">
        <v>180</v>
      </c>
      <c r="C156" s="85" t="s">
        <v>34</v>
      </c>
      <c r="D156" s="112">
        <v>25.89</v>
      </c>
      <c r="E156" s="112">
        <v>17.6</v>
      </c>
      <c r="F156" s="42">
        <v>0.6797991502510622</v>
      </c>
    </row>
    <row r="157" spans="1:6" ht="21" customHeight="1" thickBot="1">
      <c r="A157" s="263" t="s">
        <v>134</v>
      </c>
      <c r="B157" s="264"/>
      <c r="C157" s="264"/>
      <c r="D157" s="264"/>
      <c r="E157" s="264"/>
      <c r="F157" s="265"/>
    </row>
    <row r="158" spans="1:6" ht="25.5">
      <c r="A158" s="122" t="s">
        <v>72</v>
      </c>
      <c r="B158" s="123" t="s">
        <v>147</v>
      </c>
      <c r="C158" s="72" t="s">
        <v>35</v>
      </c>
      <c r="D158" s="139" t="s">
        <v>242</v>
      </c>
      <c r="E158" s="139" t="s">
        <v>252</v>
      </c>
      <c r="F158" s="44">
        <v>0.5</v>
      </c>
    </row>
    <row r="159" spans="1:6" ht="15.75" customHeight="1">
      <c r="A159" s="116"/>
      <c r="B159" s="87" t="s">
        <v>148</v>
      </c>
      <c r="C159" s="22" t="s">
        <v>35</v>
      </c>
      <c r="D159" s="127" t="s">
        <v>178</v>
      </c>
      <c r="E159" s="127" t="s">
        <v>178</v>
      </c>
      <c r="F159" s="36">
        <v>0</v>
      </c>
    </row>
    <row r="160" spans="1:6" ht="15" customHeight="1">
      <c r="A160" s="117" t="s">
        <v>157</v>
      </c>
      <c r="B160" s="87" t="s">
        <v>36</v>
      </c>
      <c r="C160" s="22" t="s">
        <v>37</v>
      </c>
      <c r="D160" s="22">
        <v>4</v>
      </c>
      <c r="E160" s="22">
        <v>4</v>
      </c>
      <c r="F160" s="36">
        <v>1</v>
      </c>
    </row>
    <row r="161" spans="1:6" ht="16.5" customHeight="1">
      <c r="A161" s="117" t="s">
        <v>158</v>
      </c>
      <c r="B161" s="87" t="s">
        <v>38</v>
      </c>
      <c r="C161" s="22" t="s">
        <v>33</v>
      </c>
      <c r="D161" s="140">
        <v>0.28897094236635096</v>
      </c>
      <c r="E161" s="140">
        <v>0.17633857005450465</v>
      </c>
      <c r="F161" s="36">
        <v>0.6102294182608385</v>
      </c>
    </row>
    <row r="162" spans="1:6" ht="25.5">
      <c r="A162" s="88" t="s">
        <v>159</v>
      </c>
      <c r="B162" s="89" t="s">
        <v>97</v>
      </c>
      <c r="C162" s="22" t="s">
        <v>33</v>
      </c>
      <c r="D162" s="211">
        <v>20.3</v>
      </c>
      <c r="E162" s="148">
        <v>22.5</v>
      </c>
      <c r="F162" s="36">
        <v>1.108374384236453</v>
      </c>
    </row>
    <row r="163" spans="1:6" ht="26.25" customHeight="1">
      <c r="A163" s="88" t="s">
        <v>160</v>
      </c>
      <c r="B163" s="89" t="s">
        <v>98</v>
      </c>
      <c r="C163" s="22" t="s">
        <v>33</v>
      </c>
      <c r="D163" s="169" t="s">
        <v>298</v>
      </c>
      <c r="E163" s="169">
        <v>94.6</v>
      </c>
      <c r="F163" s="36">
        <v>0.9823468328141225</v>
      </c>
    </row>
    <row r="164" spans="1:6" ht="39.75" customHeight="1">
      <c r="A164" s="266" t="s">
        <v>161</v>
      </c>
      <c r="B164" s="90" t="s">
        <v>149</v>
      </c>
      <c r="C164" s="22" t="s">
        <v>33</v>
      </c>
      <c r="D164" s="169" t="s">
        <v>299</v>
      </c>
      <c r="E164" s="169">
        <v>79</v>
      </c>
      <c r="F164" s="36">
        <v>0.9987357774968395</v>
      </c>
    </row>
    <row r="165" spans="1:6" ht="16.5" customHeight="1">
      <c r="A165" s="267"/>
      <c r="B165" s="262" t="s">
        <v>84</v>
      </c>
      <c r="C165" s="212"/>
      <c r="D165" s="212"/>
      <c r="E165" s="212"/>
      <c r="F165" s="213"/>
    </row>
    <row r="166" spans="1:6" ht="13.5" customHeight="1">
      <c r="A166" s="267"/>
      <c r="B166" s="90" t="s">
        <v>41</v>
      </c>
      <c r="C166" s="22" t="s">
        <v>33</v>
      </c>
      <c r="D166" s="22">
        <v>100</v>
      </c>
      <c r="E166" s="22">
        <v>100</v>
      </c>
      <c r="F166" s="36">
        <v>1</v>
      </c>
    </row>
    <row r="167" spans="1:6" ht="12.75" customHeight="1">
      <c r="A167" s="267"/>
      <c r="B167" s="90" t="s">
        <v>42</v>
      </c>
      <c r="C167" s="22" t="s">
        <v>33</v>
      </c>
      <c r="D167" s="22">
        <v>91.6</v>
      </c>
      <c r="E167" s="149">
        <v>84.8</v>
      </c>
      <c r="F167" s="36">
        <v>0.925764192139738</v>
      </c>
    </row>
    <row r="168" spans="1:6" ht="12.75" customHeight="1">
      <c r="A168" s="267"/>
      <c r="B168" s="90" t="s">
        <v>250</v>
      </c>
      <c r="C168" s="22" t="s">
        <v>46</v>
      </c>
      <c r="D168" s="22">
        <v>73.7</v>
      </c>
      <c r="E168" s="149">
        <v>67.4</v>
      </c>
      <c r="F168" s="36">
        <v>0.9145183175033922</v>
      </c>
    </row>
    <row r="169" spans="1:6" ht="12" customHeight="1">
      <c r="A169" s="267"/>
      <c r="B169" s="90" t="s">
        <v>43</v>
      </c>
      <c r="C169" s="22" t="s">
        <v>33</v>
      </c>
      <c r="D169" s="22">
        <v>65.2</v>
      </c>
      <c r="E169" s="149">
        <v>67.4</v>
      </c>
      <c r="F169" s="36">
        <v>1.0337423312883436</v>
      </c>
    </row>
    <row r="170" spans="1:6" ht="11.25" customHeight="1">
      <c r="A170" s="267"/>
      <c r="B170" s="90" t="s">
        <v>44</v>
      </c>
      <c r="C170" s="22" t="s">
        <v>33</v>
      </c>
      <c r="D170" s="22">
        <v>59.4</v>
      </c>
      <c r="E170" s="149">
        <v>55.2</v>
      </c>
      <c r="F170" s="36">
        <v>0.9292929292929294</v>
      </c>
    </row>
    <row r="171" spans="1:6" ht="15" customHeight="1">
      <c r="A171" s="117" t="s">
        <v>162</v>
      </c>
      <c r="B171" s="86" t="s">
        <v>99</v>
      </c>
      <c r="C171" s="62" t="s">
        <v>3</v>
      </c>
      <c r="D171" s="22" t="s">
        <v>178</v>
      </c>
      <c r="E171" s="127" t="s">
        <v>178</v>
      </c>
      <c r="F171" s="36"/>
    </row>
    <row r="172" spans="1:6" ht="27.75" customHeight="1">
      <c r="A172" s="117" t="s">
        <v>163</v>
      </c>
      <c r="B172" s="90" t="s">
        <v>100</v>
      </c>
      <c r="C172" s="22" t="s">
        <v>3</v>
      </c>
      <c r="D172" s="22">
        <v>0</v>
      </c>
      <c r="E172" s="22">
        <v>0</v>
      </c>
      <c r="F172" s="36"/>
    </row>
    <row r="173" spans="1:6" ht="27.75" customHeight="1">
      <c r="A173" s="117" t="s">
        <v>164</v>
      </c>
      <c r="B173" s="90" t="s">
        <v>101</v>
      </c>
      <c r="C173" s="22" t="s">
        <v>34</v>
      </c>
      <c r="D173" s="22">
        <v>0</v>
      </c>
      <c r="E173" s="22">
        <v>0</v>
      </c>
      <c r="F173" s="36"/>
    </row>
    <row r="174" spans="1:6" ht="27" customHeight="1" thickBot="1">
      <c r="A174" s="118" t="s">
        <v>181</v>
      </c>
      <c r="B174" s="119" t="s">
        <v>182</v>
      </c>
      <c r="C174" s="23" t="s">
        <v>34</v>
      </c>
      <c r="D174" s="23">
        <v>0</v>
      </c>
      <c r="E174" s="23">
        <v>0</v>
      </c>
      <c r="F174" s="43"/>
    </row>
    <row r="175" spans="1:3" ht="24" customHeight="1">
      <c r="A175" s="91"/>
      <c r="B175" s="40"/>
      <c r="C175" s="92"/>
    </row>
    <row r="176" spans="1:3" ht="12.75">
      <c r="A176" s="91"/>
      <c r="B176" s="40"/>
      <c r="C176" s="92"/>
    </row>
    <row r="177" ht="12.75">
      <c r="A177" s="7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A138:A152"/>
    <mergeCell ref="B165:F165"/>
    <mergeCell ref="A157:F157"/>
    <mergeCell ref="A164:A170"/>
    <mergeCell ref="A120:F120"/>
    <mergeCell ref="A121:A137"/>
    <mergeCell ref="B122:F122"/>
    <mergeCell ref="A155:F155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81:F81"/>
    <mergeCell ref="A85:F85"/>
    <mergeCell ref="A86:A98"/>
    <mergeCell ref="A70:A73"/>
    <mergeCell ref="B71:F71"/>
    <mergeCell ref="A69:F69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B19:F19"/>
    <mergeCell ref="A1:F1"/>
    <mergeCell ref="A8:F8"/>
    <mergeCell ref="A17:F17"/>
    <mergeCell ref="A2:F2"/>
    <mergeCell ref="A4:F4"/>
    <mergeCell ref="B6:B7"/>
    <mergeCell ref="A3:F3"/>
    <mergeCell ref="F6:F7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view="pageBreakPreview" zoomScale="90" zoomScaleNormal="80" zoomScaleSheetLayoutView="90" zoomScalePageLayoutView="0" workbookViewId="0" topLeftCell="A1">
      <selection activeCell="D14" sqref="D14"/>
    </sheetView>
  </sheetViews>
  <sheetFormatPr defaultColWidth="40.75390625" defaultRowHeight="102" customHeight="1" outlineLevelRow="2" outlineLevelCol="1"/>
  <cols>
    <col min="1" max="1" width="20.625" style="1" customWidth="1"/>
    <col min="2" max="2" width="26.75390625" style="1" customWidth="1"/>
    <col min="3" max="4" width="17.375" style="1" customWidth="1"/>
    <col min="5" max="5" width="11.75390625" style="50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2" t="s">
        <v>102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4:5" ht="7.5" customHeight="1">
      <c r="D2" s="8"/>
      <c r="E2" s="51"/>
    </row>
    <row r="3" spans="2:5" ht="24.75" customHeight="1">
      <c r="B3" s="9" t="s">
        <v>212</v>
      </c>
      <c r="C3" s="10"/>
      <c r="D3" s="10"/>
      <c r="E3" s="52"/>
    </row>
    <row r="4" spans="1:6" ht="26.25" customHeight="1">
      <c r="A4" s="282" t="s">
        <v>173</v>
      </c>
      <c r="B4" s="282"/>
      <c r="C4" s="282"/>
      <c r="D4" s="282"/>
      <c r="E4" s="282"/>
      <c r="F4" s="282"/>
    </row>
    <row r="5" spans="2:5" ht="15.75" customHeight="1">
      <c r="B5" s="283" t="s">
        <v>300</v>
      </c>
      <c r="C5" s="283"/>
      <c r="D5" s="283"/>
      <c r="E5" s="53"/>
    </row>
    <row r="6" ht="18.75" customHeight="1" thickBot="1"/>
    <row r="7" spans="1:6" ht="21.75" customHeight="1">
      <c r="A7" s="284" t="s">
        <v>213</v>
      </c>
      <c r="B7" s="285"/>
      <c r="C7" s="288" t="s">
        <v>214</v>
      </c>
      <c r="D7" s="289"/>
      <c r="E7" s="275" t="s">
        <v>241</v>
      </c>
      <c r="F7" s="290" t="s">
        <v>121</v>
      </c>
    </row>
    <row r="8" spans="1:6" ht="58.5" customHeight="1">
      <c r="A8" s="286"/>
      <c r="B8" s="287"/>
      <c r="C8" s="11" t="s">
        <v>294</v>
      </c>
      <c r="D8" s="12" t="s">
        <v>301</v>
      </c>
      <c r="E8" s="276"/>
      <c r="F8" s="291"/>
    </row>
    <row r="9" spans="1:6" ht="27.75" customHeight="1" thickBot="1">
      <c r="A9" s="273" t="s">
        <v>215</v>
      </c>
      <c r="B9" s="271" t="s">
        <v>216</v>
      </c>
      <c r="C9" s="271" t="s">
        <v>217</v>
      </c>
      <c r="D9" s="277" t="s">
        <v>218</v>
      </c>
      <c r="E9" s="276"/>
      <c r="F9" s="291"/>
    </row>
    <row r="10" spans="1:6" ht="102" customHeight="1" hidden="1" thickBot="1">
      <c r="A10" s="274"/>
      <c r="B10" s="272"/>
      <c r="C10" s="272"/>
      <c r="D10" s="278"/>
      <c r="E10" s="54"/>
      <c r="F10" s="292"/>
    </row>
    <row r="11" spans="1:6" ht="34.5" customHeight="1" thickBot="1">
      <c r="A11" s="279" t="s">
        <v>288</v>
      </c>
      <c r="B11" s="280"/>
      <c r="C11" s="280"/>
      <c r="D11" s="280"/>
      <c r="E11" s="280"/>
      <c r="F11" s="281"/>
    </row>
    <row r="12" spans="1:6" ht="27" customHeight="1" thickBot="1">
      <c r="A12" s="316" t="s">
        <v>293</v>
      </c>
      <c r="B12" s="317"/>
      <c r="C12" s="317"/>
      <c r="D12" s="317"/>
      <c r="E12" s="317"/>
      <c r="F12" s="318"/>
    </row>
    <row r="13" spans="1:6" ht="45" customHeight="1">
      <c r="A13" s="302" t="s">
        <v>281</v>
      </c>
      <c r="B13" s="299" t="s">
        <v>194</v>
      </c>
      <c r="C13" s="159">
        <f>C14+C15+C16</f>
        <v>7619.04739</v>
      </c>
      <c r="D13" s="159">
        <f>D14+D15+D16</f>
        <v>1021.5799999999999</v>
      </c>
      <c r="E13" s="171">
        <f>D13/C13</f>
        <v>0.13408237903085152</v>
      </c>
      <c r="F13" s="144" t="s">
        <v>289</v>
      </c>
    </row>
    <row r="14" spans="1:6" ht="35.25" customHeight="1" outlineLevel="1">
      <c r="A14" s="303"/>
      <c r="B14" s="300"/>
      <c r="C14" s="160">
        <v>1566.6503899999998</v>
      </c>
      <c r="D14" s="161">
        <v>958.68</v>
      </c>
      <c r="E14" s="172">
        <f>D14/C14</f>
        <v>0.611929761814951</v>
      </c>
      <c r="F14" s="154" t="s">
        <v>282</v>
      </c>
    </row>
    <row r="15" spans="1:6" ht="39" customHeight="1" outlineLevel="1">
      <c r="A15" s="303"/>
      <c r="B15" s="300"/>
      <c r="C15" s="162">
        <v>75</v>
      </c>
      <c r="D15" s="163">
        <v>62.9</v>
      </c>
      <c r="E15" s="173">
        <f>D15/C15</f>
        <v>0.8386666666666667</v>
      </c>
      <c r="F15" s="154" t="s">
        <v>283</v>
      </c>
    </row>
    <row r="16" spans="1:6" ht="48.75" customHeight="1" outlineLevel="1" thickBot="1">
      <c r="A16" s="303"/>
      <c r="B16" s="300"/>
      <c r="C16" s="164">
        <v>5977.397</v>
      </c>
      <c r="D16" s="165">
        <v>0</v>
      </c>
      <c r="E16" s="174">
        <f>D16/C16</f>
        <v>0</v>
      </c>
      <c r="F16" s="155" t="s">
        <v>284</v>
      </c>
    </row>
    <row r="17" spans="1:6" ht="48.75" customHeight="1" outlineLevel="1">
      <c r="A17" s="319" t="s">
        <v>285</v>
      </c>
      <c r="B17" s="321" t="s">
        <v>292</v>
      </c>
      <c r="C17" s="175">
        <f>SUM(C18)</f>
        <v>7477.294</v>
      </c>
      <c r="D17" s="176">
        <f>SUM(D18)</f>
        <v>0</v>
      </c>
      <c r="E17" s="171">
        <f>D17/C17</f>
        <v>0</v>
      </c>
      <c r="F17" s="144" t="s">
        <v>291</v>
      </c>
    </row>
    <row r="18" spans="1:6" ht="48.75" customHeight="1" outlineLevel="1" thickBot="1">
      <c r="A18" s="320"/>
      <c r="B18" s="322"/>
      <c r="C18" s="177">
        <v>7477.294</v>
      </c>
      <c r="D18" s="178">
        <v>0</v>
      </c>
      <c r="E18" s="179"/>
      <c r="F18" s="154" t="s">
        <v>260</v>
      </c>
    </row>
    <row r="19" spans="1:6" ht="48.75" customHeight="1" outlineLevel="1">
      <c r="A19" s="319" t="s">
        <v>286</v>
      </c>
      <c r="B19" s="321" t="s">
        <v>224</v>
      </c>
      <c r="C19" s="175">
        <f>SUM(C20)</f>
        <v>0</v>
      </c>
      <c r="D19" s="176">
        <f>SUM(D20)</f>
        <v>0</v>
      </c>
      <c r="E19" s="171" t="e">
        <f>D19/C19</f>
        <v>#DIV/0!</v>
      </c>
      <c r="F19" s="144" t="s">
        <v>225</v>
      </c>
    </row>
    <row r="20" spans="1:6" ht="48.75" customHeight="1" outlineLevel="1" thickBot="1">
      <c r="A20" s="320"/>
      <c r="B20" s="322"/>
      <c r="C20" s="177">
        <v>0</v>
      </c>
      <c r="D20" s="180" t="s">
        <v>178</v>
      </c>
      <c r="E20" s="181" t="e">
        <f>D20/C20</f>
        <v>#DIV/0!</v>
      </c>
      <c r="F20" s="154" t="s">
        <v>287</v>
      </c>
    </row>
    <row r="21" spans="1:6" ht="58.5" customHeight="1">
      <c r="A21" s="302" t="s">
        <v>253</v>
      </c>
      <c r="B21" s="299" t="s">
        <v>194</v>
      </c>
      <c r="C21" s="182">
        <f>SUM(C22:C26)</f>
        <v>590</v>
      </c>
      <c r="D21" s="176">
        <f>SUM(D22:D26)</f>
        <v>302.5</v>
      </c>
      <c r="E21" s="183">
        <f aca="true" t="shared" si="0" ref="E21:E26">D21/C21</f>
        <v>0.5127118644067796</v>
      </c>
      <c r="F21" s="144" t="s">
        <v>201</v>
      </c>
    </row>
    <row r="22" spans="1:6" ht="35.25" customHeight="1" outlineLevel="1">
      <c r="A22" s="303"/>
      <c r="B22" s="300"/>
      <c r="C22" s="160">
        <v>80</v>
      </c>
      <c r="D22" s="161">
        <v>31.5</v>
      </c>
      <c r="E22" s="172">
        <f t="shared" si="0"/>
        <v>0.39375</v>
      </c>
      <c r="F22" s="147" t="s">
        <v>254</v>
      </c>
    </row>
    <row r="23" spans="1:6" ht="39" customHeight="1" outlineLevel="1">
      <c r="A23" s="303"/>
      <c r="B23" s="300"/>
      <c r="C23" s="162">
        <v>330</v>
      </c>
      <c r="D23" s="163">
        <v>231</v>
      </c>
      <c r="E23" s="173">
        <f t="shared" si="0"/>
        <v>0.7</v>
      </c>
      <c r="F23" s="145" t="s">
        <v>262</v>
      </c>
    </row>
    <row r="24" spans="1:6" ht="31.5" customHeight="1" outlineLevel="1">
      <c r="A24" s="303"/>
      <c r="B24" s="300"/>
      <c r="C24" s="162">
        <v>150</v>
      </c>
      <c r="D24" s="163">
        <v>20</v>
      </c>
      <c r="E24" s="173">
        <f t="shared" si="0"/>
        <v>0.13333333333333333</v>
      </c>
      <c r="F24" s="113" t="s">
        <v>255</v>
      </c>
    </row>
    <row r="25" spans="1:6" ht="36" customHeight="1" outlineLevel="1">
      <c r="A25" s="303"/>
      <c r="B25" s="300"/>
      <c r="C25" s="162">
        <v>10</v>
      </c>
      <c r="D25" s="163">
        <v>10</v>
      </c>
      <c r="E25" s="173">
        <f t="shared" si="0"/>
        <v>1</v>
      </c>
      <c r="F25" s="113" t="s">
        <v>256</v>
      </c>
    </row>
    <row r="26" spans="1:6" ht="31.5" customHeight="1" outlineLevel="1" thickBot="1">
      <c r="A26" s="304"/>
      <c r="B26" s="301"/>
      <c r="C26" s="166">
        <v>20</v>
      </c>
      <c r="D26" s="167">
        <v>10</v>
      </c>
      <c r="E26" s="181">
        <f t="shared" si="0"/>
        <v>0.5</v>
      </c>
      <c r="F26" s="146" t="s">
        <v>257</v>
      </c>
    </row>
    <row r="27" spans="1:6" ht="87" customHeight="1">
      <c r="A27" s="295" t="s">
        <v>258</v>
      </c>
      <c r="B27" s="297" t="s">
        <v>195</v>
      </c>
      <c r="C27" s="184">
        <f>SUM(C28:C32)</f>
        <v>160</v>
      </c>
      <c r="D27" s="184">
        <f>SUM(D28:D32)</f>
        <v>57</v>
      </c>
      <c r="E27" s="137">
        <f aca="true" t="shared" si="1" ref="E27:E70">D27/C27</f>
        <v>0.35625</v>
      </c>
      <c r="F27" s="13" t="s">
        <v>196</v>
      </c>
    </row>
    <row r="28" spans="1:6" ht="22.5" customHeight="1" outlineLevel="1">
      <c r="A28" s="295"/>
      <c r="B28" s="297"/>
      <c r="C28" s="185">
        <v>0</v>
      </c>
      <c r="D28" s="186">
        <v>0</v>
      </c>
      <c r="E28" s="120" t="e">
        <f t="shared" si="1"/>
        <v>#DIV/0!</v>
      </c>
      <c r="F28" s="113" t="s">
        <v>183</v>
      </c>
    </row>
    <row r="29" spans="1:6" ht="41.25" customHeight="1" outlineLevel="1">
      <c r="A29" s="295"/>
      <c r="B29" s="297"/>
      <c r="C29" s="185">
        <v>0</v>
      </c>
      <c r="D29" s="186">
        <v>0</v>
      </c>
      <c r="E29" s="120" t="e">
        <f t="shared" si="1"/>
        <v>#DIV/0!</v>
      </c>
      <c r="F29" s="113" t="s">
        <v>184</v>
      </c>
    </row>
    <row r="30" spans="1:6" ht="25.5" customHeight="1" outlineLevel="1">
      <c r="A30" s="295"/>
      <c r="B30" s="297"/>
      <c r="C30" s="187">
        <v>150</v>
      </c>
      <c r="D30" s="188">
        <v>57</v>
      </c>
      <c r="E30" s="120">
        <f t="shared" si="1"/>
        <v>0.38</v>
      </c>
      <c r="F30" s="114" t="s">
        <v>263</v>
      </c>
    </row>
    <row r="31" spans="1:6" ht="30.75" customHeight="1" outlineLevel="1">
      <c r="A31" s="295"/>
      <c r="B31" s="297"/>
      <c r="C31" s="185">
        <v>10</v>
      </c>
      <c r="D31" s="185">
        <v>0</v>
      </c>
      <c r="E31" s="120">
        <f t="shared" si="1"/>
        <v>0</v>
      </c>
      <c r="F31" s="113" t="s">
        <v>185</v>
      </c>
    </row>
    <row r="32" spans="1:6" ht="27.75" customHeight="1" outlineLevel="1" thickBot="1">
      <c r="A32" s="296"/>
      <c r="B32" s="298"/>
      <c r="C32" s="189">
        <v>0</v>
      </c>
      <c r="D32" s="190">
        <v>0</v>
      </c>
      <c r="E32" s="121" t="e">
        <f t="shared" si="1"/>
        <v>#DIV/0!</v>
      </c>
      <c r="F32" s="115" t="s">
        <v>236</v>
      </c>
    </row>
    <row r="33" spans="1:8" ht="169.5" customHeight="1">
      <c r="A33" s="305" t="s">
        <v>264</v>
      </c>
      <c r="B33" s="306" t="s">
        <v>197</v>
      </c>
      <c r="C33" s="191">
        <f>SUM(C34:C51)</f>
        <v>18374.698610000003</v>
      </c>
      <c r="D33" s="191">
        <f>SUM(D34:D51)</f>
        <v>8681.620400000002</v>
      </c>
      <c r="E33" s="100">
        <f t="shared" si="1"/>
        <v>0.47247688706443497</v>
      </c>
      <c r="F33" s="13" t="s">
        <v>290</v>
      </c>
      <c r="G33" s="24"/>
      <c r="H33" s="24"/>
    </row>
    <row r="34" spans="1:6" ht="39" customHeight="1" outlineLevel="1">
      <c r="A34" s="295"/>
      <c r="B34" s="297"/>
      <c r="C34" s="192">
        <v>100</v>
      </c>
      <c r="D34" s="192">
        <v>97.3724</v>
      </c>
      <c r="E34" s="120">
        <f t="shared" si="1"/>
        <v>0.973724</v>
      </c>
      <c r="F34" s="113" t="s">
        <v>193</v>
      </c>
    </row>
    <row r="35" spans="1:6" ht="30" customHeight="1" outlineLevel="1">
      <c r="A35" s="295"/>
      <c r="B35" s="297"/>
      <c r="C35" s="193">
        <v>1559.87825</v>
      </c>
      <c r="D35" s="193">
        <v>1226.12</v>
      </c>
      <c r="E35" s="120">
        <f t="shared" si="1"/>
        <v>0.7860357050301842</v>
      </c>
      <c r="F35" s="113" t="s">
        <v>265</v>
      </c>
    </row>
    <row r="36" spans="1:6" ht="34.5" customHeight="1" outlineLevel="1">
      <c r="A36" s="295"/>
      <c r="B36" s="297"/>
      <c r="C36" s="192">
        <v>3933.89154</v>
      </c>
      <c r="D36" s="192">
        <v>287.6</v>
      </c>
      <c r="E36" s="120">
        <f t="shared" si="1"/>
        <v>0.07310826876533562</v>
      </c>
      <c r="F36" s="113" t="s">
        <v>259</v>
      </c>
    </row>
    <row r="37" spans="1:6" ht="39" customHeight="1" outlineLevel="1">
      <c r="A37" s="295"/>
      <c r="B37" s="297"/>
      <c r="C37" s="192">
        <v>1159.231</v>
      </c>
      <c r="D37" s="192">
        <v>0</v>
      </c>
      <c r="E37" s="120">
        <f t="shared" si="1"/>
        <v>0</v>
      </c>
      <c r="F37" s="113" t="s">
        <v>266</v>
      </c>
    </row>
    <row r="38" spans="1:6" ht="39.75" customHeight="1" outlineLevel="2">
      <c r="A38" s="295"/>
      <c r="B38" s="297"/>
      <c r="C38" s="192">
        <v>1368.4210600000001</v>
      </c>
      <c r="D38" s="192">
        <v>0</v>
      </c>
      <c r="E38" s="120">
        <f t="shared" si="1"/>
        <v>0</v>
      </c>
      <c r="F38" s="113" t="s">
        <v>261</v>
      </c>
    </row>
    <row r="39" spans="1:6" ht="33" customHeight="1" outlineLevel="1">
      <c r="A39" s="295"/>
      <c r="B39" s="297"/>
      <c r="C39" s="192">
        <v>220.5</v>
      </c>
      <c r="D39" s="192">
        <v>54.13</v>
      </c>
      <c r="E39" s="120">
        <f t="shared" si="1"/>
        <v>0.24548752834467122</v>
      </c>
      <c r="F39" s="113" t="s">
        <v>187</v>
      </c>
    </row>
    <row r="40" spans="1:6" ht="55.5" customHeight="1" outlineLevel="1">
      <c r="A40" s="295"/>
      <c r="B40" s="297"/>
      <c r="C40" s="192">
        <v>20</v>
      </c>
      <c r="D40" s="192">
        <v>0</v>
      </c>
      <c r="E40" s="120">
        <f t="shared" si="1"/>
        <v>0</v>
      </c>
      <c r="F40" s="113" t="s">
        <v>245</v>
      </c>
    </row>
    <row r="41" spans="1:6" ht="39.75" customHeight="1" outlineLevel="1">
      <c r="A41" s="295"/>
      <c r="B41" s="297"/>
      <c r="C41" s="192">
        <v>1168</v>
      </c>
      <c r="D41" s="192">
        <v>773.48</v>
      </c>
      <c r="E41" s="120">
        <f t="shared" si="1"/>
        <v>0.6622260273972603</v>
      </c>
      <c r="F41" s="113" t="s">
        <v>186</v>
      </c>
    </row>
    <row r="42" spans="1:6" ht="24" customHeight="1" outlineLevel="1" collapsed="1">
      <c r="A42" s="295"/>
      <c r="B42" s="297"/>
      <c r="C42" s="194">
        <v>318.07</v>
      </c>
      <c r="D42" s="194">
        <v>88.77</v>
      </c>
      <c r="E42" s="120">
        <f t="shared" si="1"/>
        <v>0.2790895085987361</v>
      </c>
      <c r="F42" s="113" t="s">
        <v>188</v>
      </c>
    </row>
    <row r="43" spans="1:6" ht="24" customHeight="1" outlineLevel="1">
      <c r="A43" s="295"/>
      <c r="B43" s="297"/>
      <c r="C43" s="194">
        <v>2200</v>
      </c>
      <c r="D43" s="194">
        <v>1294.69</v>
      </c>
      <c r="E43" s="120">
        <f t="shared" si="1"/>
        <v>0.5884954545454546</v>
      </c>
      <c r="F43" s="113" t="s">
        <v>189</v>
      </c>
    </row>
    <row r="44" spans="1:6" ht="24" customHeight="1" outlineLevel="1">
      <c r="A44" s="295"/>
      <c r="B44" s="297"/>
      <c r="C44" s="194">
        <v>150</v>
      </c>
      <c r="D44" s="194">
        <v>150</v>
      </c>
      <c r="E44" s="120">
        <f t="shared" si="1"/>
        <v>1</v>
      </c>
      <c r="F44" s="113" t="s">
        <v>190</v>
      </c>
    </row>
    <row r="45" spans="1:6" ht="24" customHeight="1" outlineLevel="1">
      <c r="A45" s="295"/>
      <c r="B45" s="297"/>
      <c r="C45" s="194">
        <v>544</v>
      </c>
      <c r="D45" s="194">
        <v>421.2</v>
      </c>
      <c r="E45" s="120">
        <f t="shared" si="1"/>
        <v>0.774264705882353</v>
      </c>
      <c r="F45" s="113" t="s">
        <v>191</v>
      </c>
    </row>
    <row r="46" spans="1:6" ht="31.5" customHeight="1" outlineLevel="1">
      <c r="A46" s="295"/>
      <c r="B46" s="297"/>
      <c r="C46" s="194">
        <v>4532.00492</v>
      </c>
      <c r="D46" s="194">
        <v>3315.634</v>
      </c>
      <c r="E46" s="120">
        <f t="shared" si="1"/>
        <v>0.7316042366520643</v>
      </c>
      <c r="F46" s="113" t="s">
        <v>192</v>
      </c>
    </row>
    <row r="47" spans="1:6" ht="31.5" customHeight="1" outlineLevel="1">
      <c r="A47" s="295"/>
      <c r="B47" s="297"/>
      <c r="C47" s="194">
        <v>300</v>
      </c>
      <c r="D47" s="194">
        <v>287.1</v>
      </c>
      <c r="E47" s="120">
        <f t="shared" si="1"/>
        <v>0.9570000000000001</v>
      </c>
      <c r="F47" s="113" t="s">
        <v>231</v>
      </c>
    </row>
    <row r="48" spans="1:6" ht="34.5" customHeight="1" outlineLevel="1">
      <c r="A48" s="295"/>
      <c r="B48" s="297"/>
      <c r="C48" s="194">
        <v>400</v>
      </c>
      <c r="D48" s="194">
        <v>284.824</v>
      </c>
      <c r="E48" s="120">
        <f t="shared" si="1"/>
        <v>0.71206</v>
      </c>
      <c r="F48" s="138" t="s">
        <v>237</v>
      </c>
    </row>
    <row r="49" spans="1:6" ht="31.5" customHeight="1" outlineLevel="1">
      <c r="A49" s="295"/>
      <c r="B49" s="297"/>
      <c r="C49" s="195">
        <v>0</v>
      </c>
      <c r="D49" s="195">
        <v>0</v>
      </c>
      <c r="E49" s="120" t="e">
        <f t="shared" si="1"/>
        <v>#DIV/0!</v>
      </c>
      <c r="F49" s="113" t="s">
        <v>246</v>
      </c>
    </row>
    <row r="50" spans="1:6" ht="36" customHeight="1" outlineLevel="1">
      <c r="A50" s="295"/>
      <c r="B50" s="297"/>
      <c r="C50" s="194">
        <v>400.70184</v>
      </c>
      <c r="D50" s="194">
        <v>400.7</v>
      </c>
      <c r="E50" s="120">
        <f t="shared" si="1"/>
        <v>0.9999954080570231</v>
      </c>
      <c r="F50" s="113" t="s">
        <v>267</v>
      </c>
    </row>
    <row r="51" spans="1:6" ht="31.5" customHeight="1" outlineLevel="1">
      <c r="A51" s="295"/>
      <c r="B51" s="297"/>
      <c r="C51" s="192">
        <v>0</v>
      </c>
      <c r="D51" s="185">
        <v>0</v>
      </c>
      <c r="E51" s="120" t="e">
        <f t="shared" si="1"/>
        <v>#DIV/0!</v>
      </c>
      <c r="F51" s="113" t="s">
        <v>268</v>
      </c>
    </row>
    <row r="52" spans="1:6" ht="93.75" customHeight="1" outlineLevel="1">
      <c r="A52" s="295" t="s">
        <v>269</v>
      </c>
      <c r="B52" s="297" t="s">
        <v>232</v>
      </c>
      <c r="C52" s="196">
        <f>SUM(C53:C62)</f>
        <v>16564.95</v>
      </c>
      <c r="D52" s="196">
        <f>SUM(D53:D62)</f>
        <v>14301.859999999999</v>
      </c>
      <c r="E52" s="137">
        <f>D52/C52</f>
        <v>0.8633808131023636</v>
      </c>
      <c r="F52" s="142" t="s">
        <v>235</v>
      </c>
    </row>
    <row r="53" spans="1:6" ht="33" customHeight="1" outlineLevel="1">
      <c r="A53" s="295"/>
      <c r="B53" s="297"/>
      <c r="C53" s="197">
        <v>10581.4</v>
      </c>
      <c r="D53" s="197">
        <v>9522.46</v>
      </c>
      <c r="E53" s="120">
        <f t="shared" si="1"/>
        <v>0.8999243956376283</v>
      </c>
      <c r="F53" s="156" t="s">
        <v>270</v>
      </c>
    </row>
    <row r="54" spans="1:6" ht="33" customHeight="1" outlineLevel="1">
      <c r="A54" s="295"/>
      <c r="B54" s="297"/>
      <c r="C54" s="197">
        <v>165.35</v>
      </c>
      <c r="D54" s="197">
        <v>165.35</v>
      </c>
      <c r="E54" s="120"/>
      <c r="F54" s="156" t="s">
        <v>271</v>
      </c>
    </row>
    <row r="55" spans="1:6" ht="33" customHeight="1" outlineLevel="1">
      <c r="A55" s="295"/>
      <c r="B55" s="297"/>
      <c r="C55" s="197">
        <v>700</v>
      </c>
      <c r="D55" s="197">
        <v>700</v>
      </c>
      <c r="E55" s="120">
        <f t="shared" si="1"/>
        <v>1</v>
      </c>
      <c r="F55" s="156" t="s">
        <v>272</v>
      </c>
    </row>
    <row r="56" spans="1:6" ht="33" customHeight="1" outlineLevel="1">
      <c r="A56" s="295"/>
      <c r="B56" s="297"/>
      <c r="C56" s="197">
        <v>0</v>
      </c>
      <c r="D56" s="197">
        <v>0</v>
      </c>
      <c r="E56" s="120"/>
      <c r="F56" s="156" t="s">
        <v>273</v>
      </c>
    </row>
    <row r="57" spans="1:6" ht="24" customHeight="1" outlineLevel="1">
      <c r="A57" s="295"/>
      <c r="B57" s="297"/>
      <c r="C57" s="197">
        <v>304</v>
      </c>
      <c r="D57" s="197">
        <v>303.41</v>
      </c>
      <c r="E57" s="120">
        <f t="shared" si="1"/>
        <v>0.9980592105263159</v>
      </c>
      <c r="F57" s="113" t="s">
        <v>233</v>
      </c>
    </row>
    <row r="58" spans="1:6" ht="24" customHeight="1" outlineLevel="1">
      <c r="A58" s="295"/>
      <c r="B58" s="297"/>
      <c r="C58" s="197">
        <v>0</v>
      </c>
      <c r="D58" s="197">
        <v>0</v>
      </c>
      <c r="E58" s="120" t="e">
        <f t="shared" si="1"/>
        <v>#DIV/0!</v>
      </c>
      <c r="F58" s="113" t="s">
        <v>243</v>
      </c>
    </row>
    <row r="59" spans="1:6" ht="34.5" customHeight="1" outlineLevel="1">
      <c r="A59" s="295"/>
      <c r="B59" s="297"/>
      <c r="C59" s="197">
        <v>0</v>
      </c>
      <c r="D59" s="197">
        <v>0</v>
      </c>
      <c r="E59" s="120"/>
      <c r="F59" s="157" t="s">
        <v>247</v>
      </c>
    </row>
    <row r="60" spans="1:6" ht="24" customHeight="1" outlineLevel="1">
      <c r="A60" s="295"/>
      <c r="B60" s="297"/>
      <c r="C60" s="197">
        <v>0</v>
      </c>
      <c r="D60" s="197">
        <v>0</v>
      </c>
      <c r="E60" s="120" t="e">
        <f t="shared" si="1"/>
        <v>#DIV/0!</v>
      </c>
      <c r="F60" s="113" t="s">
        <v>234</v>
      </c>
    </row>
    <row r="61" spans="1:6" ht="73.5" customHeight="1" outlineLevel="1">
      <c r="A61" s="295"/>
      <c r="B61" s="297"/>
      <c r="C61" s="198">
        <v>0</v>
      </c>
      <c r="D61" s="198">
        <v>0</v>
      </c>
      <c r="E61" s="120" t="e">
        <f t="shared" si="1"/>
        <v>#DIV/0!</v>
      </c>
      <c r="F61" s="158" t="s">
        <v>274</v>
      </c>
    </row>
    <row r="62" spans="1:6" ht="74.25" customHeight="1" outlineLevel="1" thickBot="1">
      <c r="A62" s="295"/>
      <c r="B62" s="297"/>
      <c r="C62" s="198">
        <v>4814.2</v>
      </c>
      <c r="D62" s="198">
        <v>3610.64</v>
      </c>
      <c r="E62" s="120">
        <f t="shared" si="1"/>
        <v>0.7499979228116821</v>
      </c>
      <c r="F62" s="158" t="s">
        <v>275</v>
      </c>
    </row>
    <row r="63" spans="1:6" ht="191.25" customHeight="1">
      <c r="A63" s="305" t="s">
        <v>276</v>
      </c>
      <c r="B63" s="293" t="s">
        <v>219</v>
      </c>
      <c r="C63" s="199">
        <f>SUM(C64:C70)</f>
        <v>1645.6</v>
      </c>
      <c r="D63" s="199">
        <f>SUM(D64:D70)</f>
        <v>1601.52</v>
      </c>
      <c r="E63" s="100">
        <f t="shared" si="1"/>
        <v>0.9732134175984444</v>
      </c>
      <c r="F63" s="13" t="s">
        <v>198</v>
      </c>
    </row>
    <row r="64" spans="1:6" ht="40.5" customHeight="1">
      <c r="A64" s="295"/>
      <c r="B64" s="294"/>
      <c r="C64" s="200">
        <v>900</v>
      </c>
      <c r="D64" s="200">
        <v>900</v>
      </c>
      <c r="E64" s="120">
        <f t="shared" si="1"/>
        <v>1</v>
      </c>
      <c r="F64" s="156" t="s">
        <v>277</v>
      </c>
    </row>
    <row r="65" spans="1:6" ht="30.75" customHeight="1">
      <c r="A65" s="295"/>
      <c r="B65" s="294"/>
      <c r="C65" s="194">
        <v>0</v>
      </c>
      <c r="D65" s="194">
        <v>0</v>
      </c>
      <c r="E65" s="120" t="e">
        <f t="shared" si="1"/>
        <v>#DIV/0!</v>
      </c>
      <c r="F65" s="156" t="s">
        <v>278</v>
      </c>
    </row>
    <row r="66" spans="1:6" ht="45.75" customHeight="1">
      <c r="A66" s="295"/>
      <c r="B66" s="294"/>
      <c r="C66" s="200">
        <v>100</v>
      </c>
      <c r="D66" s="200">
        <v>100</v>
      </c>
      <c r="E66" s="120">
        <f t="shared" si="1"/>
        <v>1</v>
      </c>
      <c r="F66" s="156" t="s">
        <v>279</v>
      </c>
    </row>
    <row r="67" spans="1:6" ht="32.25" customHeight="1">
      <c r="A67" s="295"/>
      <c r="B67" s="294"/>
      <c r="C67" s="192">
        <v>0</v>
      </c>
      <c r="D67" s="192">
        <v>0</v>
      </c>
      <c r="E67" s="120" t="e">
        <f t="shared" si="1"/>
        <v>#DIV/0!</v>
      </c>
      <c r="F67" s="156" t="s">
        <v>280</v>
      </c>
    </row>
    <row r="68" spans="1:6" ht="45" customHeight="1">
      <c r="A68" s="295"/>
      <c r="B68" s="294"/>
      <c r="C68" s="201">
        <v>50</v>
      </c>
      <c r="D68" s="185">
        <v>20.85</v>
      </c>
      <c r="E68" s="120">
        <f t="shared" si="1"/>
        <v>0.41700000000000004</v>
      </c>
      <c r="F68" s="113" t="s">
        <v>238</v>
      </c>
    </row>
    <row r="69" spans="1:6" ht="46.5" customHeight="1">
      <c r="A69" s="295"/>
      <c r="B69" s="294"/>
      <c r="C69" s="201">
        <v>595.6</v>
      </c>
      <c r="D69" s="185">
        <v>580.67</v>
      </c>
      <c r="E69" s="120">
        <f t="shared" si="1"/>
        <v>0.9749328408327735</v>
      </c>
      <c r="F69" s="113" t="s">
        <v>239</v>
      </c>
    </row>
    <row r="70" spans="1:6" ht="37.5" customHeight="1" thickBot="1">
      <c r="A70" s="152"/>
      <c r="B70" s="136"/>
      <c r="C70" s="202"/>
      <c r="D70" s="203"/>
      <c r="E70" s="120" t="e">
        <f t="shared" si="1"/>
        <v>#DIV/0!</v>
      </c>
      <c r="F70" s="113" t="s">
        <v>240</v>
      </c>
    </row>
    <row r="71" spans="1:7" ht="24.75" customHeight="1" outlineLevel="1" thickBot="1">
      <c r="A71" s="314" t="s">
        <v>251</v>
      </c>
      <c r="B71" s="315"/>
      <c r="C71" s="204">
        <f>C21+C27+C33+C52+C63+C13+C17+C19</f>
        <v>52431.590000000004</v>
      </c>
      <c r="D71" s="204">
        <f>D21+D27+D33+D52+D63+D13+D17+D19</f>
        <v>25966.0804</v>
      </c>
      <c r="E71" s="205">
        <f>D71/C71</f>
        <v>0.49523732543682153</v>
      </c>
      <c r="F71" s="14"/>
      <c r="G71" s="170">
        <f>D71-'[1]5.Оп.отч.испол.пл.реал.МП_МОЙ'!$E$10</f>
        <v>0.004299999996874249</v>
      </c>
    </row>
    <row r="72" spans="1:6" ht="30" customHeight="1" outlineLevel="1" thickBot="1">
      <c r="A72" s="311" t="s">
        <v>226</v>
      </c>
      <c r="B72" s="312"/>
      <c r="C72" s="312"/>
      <c r="D72" s="312"/>
      <c r="E72" s="312"/>
      <c r="F72" s="313"/>
    </row>
    <row r="73" spans="1:6" ht="143.25" customHeight="1" outlineLevel="1" thickBot="1">
      <c r="A73" s="16" t="s">
        <v>227</v>
      </c>
      <c r="B73" s="17" t="s">
        <v>174</v>
      </c>
      <c r="C73" s="103">
        <v>45</v>
      </c>
      <c r="D73" s="103">
        <v>10.08</v>
      </c>
      <c r="E73" s="168">
        <f>D73/C73</f>
        <v>0.224</v>
      </c>
      <c r="F73" s="19" t="s">
        <v>199</v>
      </c>
    </row>
    <row r="74" spans="1:6" ht="161.25" customHeight="1" outlineLevel="1" thickBot="1">
      <c r="A74" s="16" t="s">
        <v>228</v>
      </c>
      <c r="B74" s="17" t="s">
        <v>175</v>
      </c>
      <c r="C74" s="103">
        <v>101</v>
      </c>
      <c r="D74" s="103">
        <v>59</v>
      </c>
      <c r="E74" s="168">
        <f>D74/C74</f>
        <v>0.5841584158415841</v>
      </c>
      <c r="F74" s="18" t="s">
        <v>211</v>
      </c>
    </row>
    <row r="75" spans="1:6" ht="120" customHeight="1" hidden="1" outlineLevel="1" thickBot="1">
      <c r="A75" s="102" t="s">
        <v>249</v>
      </c>
      <c r="B75" s="94" t="s">
        <v>220</v>
      </c>
      <c r="C75" s="104">
        <v>0</v>
      </c>
      <c r="D75" s="104">
        <v>0</v>
      </c>
      <c r="E75" s="101" t="e">
        <f>D75/C75</f>
        <v>#DIV/0!</v>
      </c>
      <c r="F75" s="15" t="s">
        <v>229</v>
      </c>
    </row>
    <row r="76" spans="1:6" ht="27.75" customHeight="1" outlineLevel="1" thickBot="1">
      <c r="A76" s="309" t="s">
        <v>210</v>
      </c>
      <c r="B76" s="310"/>
      <c r="C76" s="105">
        <f>C73+C74+C75</f>
        <v>146</v>
      </c>
      <c r="D76" s="105">
        <f>D73+D74+D75</f>
        <v>69.08</v>
      </c>
      <c r="E76" s="141">
        <f>D76/C76</f>
        <v>0.47315068493150686</v>
      </c>
      <c r="F76" s="14"/>
    </row>
    <row r="77" spans="1:6" ht="25.5" customHeight="1" thickBot="1">
      <c r="A77" s="307" t="s">
        <v>221</v>
      </c>
      <c r="B77" s="308"/>
      <c r="C77" s="106">
        <f>C76+C71</f>
        <v>52577.590000000004</v>
      </c>
      <c r="D77" s="106">
        <f>D76+D71</f>
        <v>26035.1604</v>
      </c>
      <c r="E77" s="143">
        <f>D77/C77</f>
        <v>0.495175994183073</v>
      </c>
      <c r="F77" s="20"/>
    </row>
  </sheetData>
  <sheetProtection/>
  <mergeCells count="33">
    <mergeCell ref="A12:F12"/>
    <mergeCell ref="A13:A16"/>
    <mergeCell ref="B13:B16"/>
    <mergeCell ref="A17:A18"/>
    <mergeCell ref="B17:B18"/>
    <mergeCell ref="A19:A20"/>
    <mergeCell ref="B19:B20"/>
    <mergeCell ref="A33:A51"/>
    <mergeCell ref="B33:B51"/>
    <mergeCell ref="A52:A62"/>
    <mergeCell ref="B52:B62"/>
    <mergeCell ref="A63:A69"/>
    <mergeCell ref="A77:B77"/>
    <mergeCell ref="A76:B76"/>
    <mergeCell ref="A72:F72"/>
    <mergeCell ref="A71:B71"/>
    <mergeCell ref="A4:F4"/>
    <mergeCell ref="B5:D5"/>
    <mergeCell ref="A7:B8"/>
    <mergeCell ref="C7:D7"/>
    <mergeCell ref="F7:F10"/>
    <mergeCell ref="B63:B69"/>
    <mergeCell ref="A27:A32"/>
    <mergeCell ref="B27:B32"/>
    <mergeCell ref="B21:B26"/>
    <mergeCell ref="A21:A26"/>
    <mergeCell ref="B9:B10"/>
    <mergeCell ref="A9:A10"/>
    <mergeCell ref="E7:E9"/>
    <mergeCell ref="D9:D10"/>
    <mergeCell ref="A11:F11"/>
    <mergeCell ref="C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2022-08-29T07:59:16Z</cp:lastPrinted>
  <dcterms:created xsi:type="dcterms:W3CDTF">2007-10-25T07:17:21Z</dcterms:created>
  <dcterms:modified xsi:type="dcterms:W3CDTF">2023-02-09T07:11:42Z</dcterms:modified>
  <cp:category/>
  <cp:version/>
  <cp:contentType/>
  <cp:contentStatus/>
</cp:coreProperties>
</file>