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7" activeTab="7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<sst xmlns="http://schemas.openxmlformats.org/spreadsheetml/2006/main" count="15704" uniqueCount="911">
  <si>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</si>
  <si>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</si>
  <si>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</si>
  <si>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</si>
  <si>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</si>
  <si>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</si>
  <si>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</si>
  <si>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</si>
  <si>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</si>
  <si>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</si>
  <si>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</si>
  <si>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</si>
  <si>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</si>
  <si>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</si>
  <si>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</si>
  <si>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</si>
  <si>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</si>
  <si>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</si>
  <si>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</si>
  <si>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</si>
  <si>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</si>
  <si>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</si>
  <si>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</si>
  <si>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</si>
  <si>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</si>
  <si>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</si>
  <si>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</si>
  <si>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</si>
  <si>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</si>
  <si>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</si>
  <si>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</si>
  <si>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</si>
  <si>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</si>
  <si>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</si>
  <si>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</si>
  <si>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</si>
  <si>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</si>
  <si>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</si>
  <si>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</si>
  <si>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</si>
  <si>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</si>
  <si>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</si>
  <si>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</si>
  <si>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</si>
  <si>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</si>
  <si>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</si>
  <si>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</si>
  <si>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</si>
  <si>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</si>
  <si>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</si>
  <si>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</si>
  <si>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</si>
  <si>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</si>
  <si>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</si>
  <si>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</si>
  <si>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</si>
  <si>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</si>
  <si>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</si>
  <si>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</si>
  <si>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</si>
  <si>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</si>
  <si>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</si>
  <si>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</si>
  <si>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</si>
  <si>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</si>
  <si>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</si>
  <si>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</si>
  <si>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</si>
  <si>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</si>
  <si>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</si>
  <si>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</si>
  <si>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</si>
  <si>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</si>
  <si>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</si>
  <si>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</si>
  <si>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</si>
  <si>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</si>
  <si>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</si>
  <si>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</si>
  <si>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</si>
  <si>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</si>
  <si>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</si>
  <si>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</si>
  <si>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</si>
  <si>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</si>
  <si>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</si>
  <si>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</si>
  <si>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</si>
  <si>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</si>
  <si>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</si>
  <si>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</si>
  <si>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</si>
  <si>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</si>
  <si>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</si>
  <si>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</si>
  <si>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</si>
  <si>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</si>
  <si>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</si>
  <si>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</si>
  <si>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</si>
  <si>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</si>
  <si>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</si>
  <si>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</si>
  <si>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</si>
  <si>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</si>
  <si>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</si>
  <si>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</si>
  <si>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</si>
  <si>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</si>
  <si>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</si>
  <si>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</si>
  <si>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</si>
  <si>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</si>
  <si>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</si>
  <si>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</si>
  <si>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</si>
  <si>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</si>
  <si>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</si>
  <si>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</si>
  <si>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</si>
  <si>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</si>
  <si>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</si>
  <si>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</si>
  <si>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</si>
  <si>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</si>
  <si>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</si>
  <si>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</si>
  <si>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</si>
  <si>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</si>
  <si>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</si>
  <si>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</si>
  <si>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</si>
  <si>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</si>
  <si>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</si>
  <si>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</si>
  <si>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</si>
  <si>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</si>
  <si>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</si>
  <si>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</si>
  <si>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</si>
  <si>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</si>
  <si>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</si>
  <si>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</si>
  <si>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</si>
  <si>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</si>
  <si>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</si>
  <si>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</si>
  <si>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</si>
  <si>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</si>
  <si>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</si>
  <si>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</si>
  <si>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</si>
  <si>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</si>
  <si>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</si>
  <si>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</si>
  <si>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</si>
  <si>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</si>
  <si>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</si>
  <si>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</si>
  <si>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</si>
  <si>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</si>
  <si>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</si>
  <si>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</si>
  <si>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</si>
  <si>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</si>
  <si>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</si>
  <si>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</si>
  <si>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</si>
  <si>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</si>
  <si>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</si>
  <si>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</si>
  <si>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</si>
  <si>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</si>
  <si>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</si>
  <si>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</si>
  <si>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</si>
  <si>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</si>
  <si>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</si>
  <si>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</si>
  <si>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</si>
  <si>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</si>
  <si>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</si>
  <si>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</si>
  <si>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</si>
  <si>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</si>
  <si>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</si>
  <si>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</si>
  <si>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</si>
  <si>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</si>
  <si>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</si>
  <si>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</si>
  <si>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</si>
  <si>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</si>
  <si>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</si>
  <si>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</si>
  <si>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</si>
  <si>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</si>
  <si>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</si>
  <si>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</si>
  <si>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</si>
  <si>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</si>
  <si>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</si>
  <si>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</si>
  <si>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</si>
  <si>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</si>
  <si>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</si>
  <si>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</si>
  <si>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</si>
  <si>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</si>
  <si>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</si>
  <si>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</si>
  <si>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</si>
  <si>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</si>
  <si>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</si>
  <si>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</si>
  <si>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</si>
  <si>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</si>
  <si>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</si>
  <si>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</si>
  <si>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</si>
  <si>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</si>
  <si>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</si>
  <si>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</si>
  <si>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</si>
  <si>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</si>
  <si>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</si>
  <si>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</si>
  <si>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</si>
  <si>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</si>
  <si>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</si>
  <si>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</si>
  <si>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</si>
  <si>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</si>
  <si>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</si>
  <si>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</si>
  <si>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</si>
  <si>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</si>
  <si>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</si>
  <si>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</si>
  <si>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</si>
  <si>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</si>
  <si>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</si>
  <si>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</si>
  <si>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</si>
  <si>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</si>
  <si>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</si>
  <si>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</si>
  <si>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</si>
  <si>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</si>
  <si>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</si>
  <si>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</si>
  <si>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</si>
  <si>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</si>
  <si>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</si>
  <si>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</si>
  <si>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</si>
  <si>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</si>
  <si>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</si>
  <si>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</si>
  <si>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</si>
  <si>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</si>
  <si>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</si>
  <si>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</si>
  <si>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</si>
  <si>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</si>
  <si>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</si>
  <si>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</si>
  <si>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</si>
  <si>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</si>
  <si>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</si>
  <si>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</si>
  <si>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</si>
  <si>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</si>
  <si>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</si>
  <si>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</si>
  <si>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</si>
  <si>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</si>
  <si>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</si>
  <si>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</si>
  <si>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</si>
  <si>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</si>
  <si>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</si>
  <si>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</si>
  <si>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</si>
  <si>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</si>
  <si>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</si>
  <si>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</si>
  <si>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</si>
  <si>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</si>
  <si>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</si>
  <si>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</si>
  <si>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</si>
  <si>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</si>
  <si>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</si>
  <si>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</si>
  <si>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</si>
  <si>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</si>
  <si>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</si>
  <si>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</si>
  <si>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</si>
  <si>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</si>
  <si>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</si>
  <si>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</si>
  <si>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</si>
  <si>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</si>
  <si>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</si>
  <si>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</si>
  <si>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</si>
  <si>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</si>
  <si>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</si>
  <si>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</si>
  <si>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</si>
  <si>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</si>
  <si>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</si>
  <si>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</si>
  <si>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</si>
  <si>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</si>
  <si>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</si>
  <si>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</si>
  <si>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</si>
  <si>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</si>
  <si>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</si>
  <si>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</si>
  <si>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</si>
  <si>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</si>
  <si>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</si>
  <si>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</si>
  <si>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</si>
  <si>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</si>
  <si>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</si>
  <si>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</si>
  <si>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</si>
  <si>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</si>
  <si>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</si>
  <si>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</si>
  <si>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</si>
  <si>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</si>
  <si>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</si>
  <si>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</si>
  <si>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</si>
  <si>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</si>
  <si>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</si>
  <si>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</si>
  <si>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</si>
  <si>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</si>
  <si>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</si>
  <si>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</si>
  <si>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</si>
  <si>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</si>
  <si>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</si>
  <si>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</si>
  <si>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</si>
  <si>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</si>
  <si>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</si>
  <si>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</si>
  <si>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</si>
  <si>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</si>
  <si>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</si>
  <si>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</si>
  <si>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</si>
  <si>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</si>
  <si>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</si>
  <si>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</si>
  <si>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</si>
  <si>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</si>
  <si>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</si>
  <si>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</si>
  <si>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</si>
  <si>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</si>
  <si>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</si>
  <si>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</si>
  <si>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</si>
  <si>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</si>
  <si>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</si>
  <si>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</si>
  <si>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</si>
  <si>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</si>
  <si>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</si>
  <si>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</si>
  <si>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</si>
  <si>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</si>
  <si>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</si>
  <si>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</si>
  <si>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</si>
  <si>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</si>
  <si>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</si>
  <si>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</si>
  <si>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</si>
  <si>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</si>
  <si>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</si>
  <si>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</si>
  <si>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</si>
  <si>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</si>
  <si>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</si>
  <si>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</si>
  <si>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</si>
  <si>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</si>
  <si>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</si>
  <si>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</si>
  <si>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</si>
  <si>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</si>
  <si>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</si>
  <si>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</si>
  <si>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</si>
  <si>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</si>
  <si>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</si>
  <si>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</si>
  <si>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</si>
  <si>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</si>
  <si>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</si>
  <si>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</si>
  <si>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</si>
  <si>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</si>
  <si>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</si>
  <si>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</si>
  <si>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</si>
  <si>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</si>
  <si>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</si>
  <si>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</si>
  <si>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</si>
  <si>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</si>
  <si>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</si>
  <si>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</si>
  <si>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</si>
  <si>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</si>
  <si>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</si>
  <si>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</si>
  <si>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</si>
  <si>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</si>
  <si>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</si>
  <si>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</si>
  <si>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</si>
  <si>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</si>
  <si>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</si>
  <si>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</si>
  <si>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</si>
  <si>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</si>
  <si>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</si>
  <si>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</si>
  <si>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</si>
  <si>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</si>
  <si>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</si>
  <si>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</si>
  <si>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</si>
  <si>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</si>
  <si>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</si>
  <si>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</si>
  <si>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</si>
  <si>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</si>
  <si>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</si>
  <si>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</si>
  <si>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</si>
  <si>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</si>
  <si>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</si>
  <si>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</si>
  <si>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</si>
  <si>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</si>
  <si>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</si>
  <si>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</si>
  <si>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</si>
  <si>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</si>
  <si>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</si>
  <si>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</si>
  <si>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</si>
  <si>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</si>
  <si>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</si>
  <si>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</si>
  <si>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</si>
  <si>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</si>
  <si>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</si>
  <si>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</si>
  <si>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</si>
  <si>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</si>
  <si>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</si>
  <si>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</si>
  <si>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</si>
  <si>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</si>
  <si>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</si>
  <si>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</si>
  <si>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</si>
  <si>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</si>
  <si>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</si>
  <si>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</si>
  <si>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</si>
  <si>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</si>
  <si>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</si>
  <si>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</si>
  <si>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</si>
  <si>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</si>
  <si>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</si>
  <si>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</si>
  <si>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</si>
  <si>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</si>
  <si>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</si>
  <si>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</si>
  <si>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</si>
  <si>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</si>
  <si>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</si>
  <si>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</si>
  <si>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</si>
  <si>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</si>
  <si>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</si>
  <si>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</si>
  <si>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</si>
  <si>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</si>
  <si>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</si>
  <si>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</si>
  <si>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</si>
  <si>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</si>
  <si>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</si>
  <si>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</si>
  <si>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</si>
  <si>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</si>
  <si>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</si>
  <si>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</si>
  <si>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</si>
  <si>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</si>
  <si>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</si>
  <si>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</si>
  <si>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</si>
  <si>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</si>
  <si>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</si>
  <si>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</si>
  <si>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</si>
  <si>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</si>
  <si>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</si>
  <si>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</si>
  <si>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</si>
  <si>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</si>
  <si>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</si>
  <si>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</si>
  <si>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</si>
  <si>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</si>
  <si>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</si>
  <si>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</si>
  <si>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</si>
  <si>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</si>
  <si>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</si>
  <si>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</si>
  <si>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</si>
  <si>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</si>
  <si>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</si>
  <si>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</si>
  <si>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</si>
  <si>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</si>
  <si>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</si>
  <si>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</si>
  <si>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</si>
  <si>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</si>
  <si>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</si>
  <si>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</si>
  <si>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</si>
  <si>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</si>
  <si>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</si>
  <si>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</si>
  <si>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</si>
  <si>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</si>
  <si>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</si>
  <si>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</si>
  <si>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</si>
  <si>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</si>
  <si>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</si>
  <si>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</si>
  <si>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</si>
  <si>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</si>
  <si>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</si>
  <si>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</si>
  <si>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</si>
  <si>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</si>
  <si>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</si>
  <si>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</si>
  <si>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</si>
  <si>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</si>
  <si>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</si>
  <si>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</si>
  <si>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</si>
  <si>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</si>
  <si>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</si>
  <si>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</si>
  <si>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</si>
  <si>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</si>
  <si>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</si>
  <si>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</si>
  <si>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</si>
  <si>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</si>
  <si>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</si>
  <si>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</si>
  <si>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</si>
  <si>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</si>
  <si>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</si>
  <si>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</si>
  <si>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</si>
  <si>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</si>
  <si>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</si>
  <si>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</si>
  <si>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</si>
  <si>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</si>
  <si>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</si>
  <si>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</si>
  <si>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</si>
  <si>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</si>
  <si>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</si>
  <si>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</si>
  <si>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</si>
  <si>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</si>
  <si>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</si>
  <si>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</si>
  <si>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</si>
  <si>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</si>
  <si>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</si>
  <si>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</si>
  <si>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</si>
  <si>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</si>
  <si>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</si>
  <si>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</si>
  <si>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</si>
  <si>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</si>
  <si>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</si>
  <si>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</si>
  <si>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</si>
  <si>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</si>
  <si>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</si>
  <si>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</si>
  <si>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</si>
  <si>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</si>
  <si>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</si>
  <si>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</si>
  <si>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</si>
  <si>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</si>
  <si>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</si>
  <si>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</si>
  <si>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</si>
  <si>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</si>
  <si>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</si>
  <si>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</si>
  <si>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</si>
  <si>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</si>
  <si>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</si>
  <si>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</si>
  <si>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</si>
  <si>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</si>
  <si>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</si>
  <si>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</si>
  <si>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</si>
  <si>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</si>
  <si>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</si>
  <si>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</si>
  <si>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</si>
  <si>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</si>
  <si>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</si>
  <si>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</si>
  <si>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</si>
  <si>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</si>
  <si>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</si>
  <si>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</si>
  <si>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</si>
  <si>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</si>
  <si>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</si>
  <si>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</si>
  <si>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</si>
  <si>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</si>
  <si>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</si>
  <si>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</si>
  <si>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</si>
  <si>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</si>
  <si>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</si>
  <si>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</si>
  <si>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</si>
  <si>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</si>
  <si>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</si>
  <si>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</si>
  <si>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</si>
  <si>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</si>
  <si>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</si>
  <si>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</si>
  <si>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</si>
  <si>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</si>
  <si>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</si>
  <si>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</si>
  <si>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</si>
  <si>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</si>
  <si>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</si>
  <si>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</si>
  <si>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</si>
  <si>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</si>
  <si>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</si>
  <si>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</si>
  <si>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</si>
  <si>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</si>
  <si>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</si>
  <si>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</si>
  <si>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</si>
  <si>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</si>
  <si>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</si>
  <si>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</si>
  <si>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</si>
  <si>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</si>
  <si>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</si>
  <si>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</si>
  <si>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</si>
  <si>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</si>
  <si>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</si>
  <si>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</si>
  <si>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</si>
  <si>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</si>
  <si>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</si>
  <si>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</si>
  <si>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</si>
  <si>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</si>
  <si>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</si>
  <si>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</si>
  <si>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</si>
  <si>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</si>
  <si>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</si>
  <si>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</si>
  <si>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</si>
  <si>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</si>
  <si>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</si>
  <si>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</si>
  <si>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</si>
  <si>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</si>
  <si>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</si>
  <si>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</si>
  <si>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</si>
  <si>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</si>
  <si>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</si>
  <si>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</si>
  <si>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</si>
  <si>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</si>
  <si>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</si>
  <si>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</si>
  <si>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</si>
  <si>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>0103</t>
  </si>
  <si>
    <t>Депутаты представительного органа муниципального образования</t>
  </si>
  <si>
    <t>600 00 00</t>
  </si>
  <si>
    <t>Уличное освещение</t>
  </si>
  <si>
    <t>Озеленение</t>
  </si>
  <si>
    <t>Организация и содержание мест захоронения</t>
  </si>
  <si>
    <t>Региональные целевые программы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</si>
  <si>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</si>
  <si>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</si>
  <si>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</si>
  <si>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</si>
  <si>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</si>
  <si>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</si>
  <si>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</si>
  <si>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</si>
  <si>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</si>
  <si>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</si>
  <si>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</si>
  <si>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</si>
  <si>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</si>
  <si>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</si>
  <si>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</si>
  <si>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</si>
  <si>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</si>
  <si>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</si>
  <si>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</si>
  <si>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</si>
  <si>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</si>
  <si>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</si>
  <si>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</si>
  <si>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</si>
  <si>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</si>
  <si>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</si>
  <si>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</si>
  <si>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</si>
  <si>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</si>
  <si>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</si>
  <si>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</si>
  <si>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</si>
  <si>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</si>
  <si>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</si>
  <si>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</si>
  <si>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</si>
  <si>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</si>
  <si>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</si>
  <si>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</si>
  <si>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</si>
  <si>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</si>
  <si>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</si>
  <si>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</si>
  <si>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</si>
  <si>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</si>
  <si>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</si>
  <si>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</si>
  <si>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</si>
  <si>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</si>
  <si>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</si>
  <si>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</si>
  <si>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</si>
  <si>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</si>
  <si>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</si>
  <si>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</si>
  <si>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</si>
  <si>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</si>
  <si>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</si>
  <si>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Поддержка коммунального хозяйства</t>
  </si>
  <si>
    <t>Мероприятия в области коммунального хозяйства</t>
  </si>
  <si>
    <t>351 05 00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</si>
  <si>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</si>
  <si>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</si>
  <si>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</si>
  <si>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</si>
  <si>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</si>
  <si>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</si>
  <si>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</si>
  <si>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</si>
  <si>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</si>
  <si>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</si>
  <si>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</si>
  <si>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</si>
  <si>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</si>
  <si>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</si>
  <si>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</si>
  <si>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</si>
  <si>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</si>
  <si>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</si>
  <si>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</si>
  <si>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</si>
  <si>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</si>
  <si>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</si>
  <si>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</si>
  <si>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</si>
  <si>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</si>
  <si>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</si>
  <si>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</si>
  <si>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</si>
  <si>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</si>
  <si>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</si>
  <si>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</si>
  <si>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</si>
  <si>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</si>
  <si>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</si>
  <si>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</si>
  <si>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</si>
  <si>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</si>
  <si>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</si>
  <si>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</si>
  <si>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</si>
  <si>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</si>
  <si>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</si>
  <si>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</si>
  <si>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</si>
  <si>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</si>
  <si>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</si>
  <si>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</si>
  <si>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</si>
  <si>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</si>
  <si>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</si>
  <si>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</si>
  <si>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</si>
  <si>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</si>
  <si>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</si>
  <si>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</si>
  <si>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</si>
  <si>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</si>
  <si>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</si>
  <si>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</si>
  <si>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</si>
  <si>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</si>
  <si>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</si>
  <si>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1104</t>
  </si>
  <si>
    <t>по разделам, подразделам, целевым статьям и видам расходов классификации расходов</t>
  </si>
  <si>
    <t>% выполнения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</si>
  <si>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</si>
  <si>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</si>
  <si>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</si>
  <si>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</si>
  <si>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</si>
  <si>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</si>
  <si>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</si>
  <si>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</si>
  <si>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</si>
  <si>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</si>
  <si>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0107</t>
  </si>
  <si>
    <t>Приложение   5</t>
  </si>
  <si>
    <t>Бюджет на 2010 год, тыс.руб.)</t>
  </si>
  <si>
    <t>092 03 30</t>
  </si>
  <si>
    <t>Компенс Топл комп</t>
  </si>
  <si>
    <t>Компенс вып дох за жил усл</t>
  </si>
  <si>
    <t>Кап рем за сч найма</t>
  </si>
  <si>
    <t>Св жилье-жил усл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</si>
  <si>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</si>
  <si>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</si>
  <si>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</si>
  <si>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</si>
  <si>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</si>
  <si>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</si>
  <si>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</si>
  <si>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>Комм усл в своб жилье</t>
  </si>
  <si>
    <t xml:space="preserve">Мероприятия в области жилищного хозяйства </t>
  </si>
  <si>
    <t>196,89</t>
  </si>
  <si>
    <t>0401</t>
  </si>
  <si>
    <t>Общеэкономические вопросы</t>
  </si>
  <si>
    <t>510 00 00</t>
  </si>
  <si>
    <t>510 03 00</t>
  </si>
  <si>
    <t>Реализация дополнительных мероприятий, направленных на снижение напряжённости на рынке труда субъектов РФ</t>
  </si>
  <si>
    <t>Реализация государственной политики занятости населения</t>
  </si>
  <si>
    <t xml:space="preserve">Связь и информатика </t>
  </si>
  <si>
    <t>330 82 00</t>
  </si>
  <si>
    <t>ДЦП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</si>
  <si>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</si>
  <si>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</si>
  <si>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</si>
  <si>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</si>
  <si>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 xml:space="preserve">Исполнение ведомственной структуры расходов бюджета муниципального образования Войсковицкое сельское поселение за  2010 год  </t>
  </si>
  <si>
    <t>Исполнено за  2010 год (тыс.руб.)</t>
  </si>
  <si>
    <t>092 02 00</t>
  </si>
  <si>
    <t>7953900</t>
  </si>
  <si>
    <t>от 27.04.2011 года № 90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</si>
</sst>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172" fontId="15" fillId="0" borderId="20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2" fontId="15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1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2" fontId="15" fillId="0" borderId="20" xfId="0" applyNumberFormat="1" applyFont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>
      <alignment horizontal="center" vertical="center" wrapText="1"/>
    </xf>
    <xf numFmtId="185" fontId="15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15" fillId="34" borderId="10" xfId="0" applyNumberFormat="1" applyFont="1" applyFill="1" applyBorder="1" applyAlignment="1">
      <alignment horizontal="left" vertical="center" wrapText="1"/>
    </xf>
    <xf numFmtId="49" fontId="23" fillId="34" borderId="10" xfId="0" applyNumberFormat="1" applyFont="1" applyFill="1" applyBorder="1" applyAlignment="1">
      <alignment horizontal="left" vertical="center" wrapText="1"/>
    </xf>
    <xf numFmtId="43" fontId="15" fillId="34" borderId="24" xfId="60" applyNumberFormat="1" applyFont="1" applyFill="1" applyBorder="1" applyAlignment="1" applyProtection="1">
      <alignment horizontal="center" vertical="center" wrapText="1"/>
      <protection locked="0"/>
    </xf>
    <xf numFmtId="49" fontId="1" fillId="34" borderId="17" xfId="0" applyNumberFormat="1" applyFont="1" applyFill="1" applyBorder="1" applyAlignment="1">
      <alignment vertical="center" wrapText="1"/>
    </xf>
    <xf numFmtId="49" fontId="15" fillId="34" borderId="18" xfId="0" applyNumberFormat="1" applyFont="1" applyFill="1" applyBorder="1" applyAlignment="1">
      <alignment horizontal="left" vertical="center" wrapText="1"/>
    </xf>
    <xf numFmtId="49" fontId="20" fillId="34" borderId="13" xfId="0" applyNumberFormat="1" applyFont="1" applyFill="1" applyBorder="1" applyAlignment="1">
      <alignment horizontal="left" vertical="center" wrapText="1"/>
    </xf>
    <xf numFmtId="43" fontId="15" fillId="34" borderId="23" xfId="60" applyNumberFormat="1" applyFont="1" applyFill="1" applyBorder="1" applyAlignment="1" applyProtection="1">
      <alignment horizontal="center" vertical="center" wrapText="1"/>
      <protection locked="0"/>
    </xf>
    <xf numFmtId="43" fontId="15" fillId="34" borderId="25" xfId="60" applyNumberFormat="1" applyFont="1" applyFill="1" applyBorder="1" applyAlignment="1" applyProtection="1">
      <alignment horizontal="center" vertical="center" wrapText="1"/>
      <protection locked="0"/>
    </xf>
    <xf numFmtId="185" fontId="1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6" xfId="0" applyNumberFormat="1" applyFont="1" applyFill="1" applyBorder="1" applyAlignment="1">
      <alignment vertical="center" wrapText="1"/>
    </xf>
    <xf numFmtId="43" fontId="15" fillId="34" borderId="27" xfId="60" applyNumberFormat="1" applyFont="1" applyFill="1" applyBorder="1" applyAlignment="1" applyProtection="1">
      <alignment horizontal="center" vertical="center" wrapText="1"/>
      <protection locked="0"/>
    </xf>
    <xf numFmtId="43" fontId="15" fillId="34" borderId="28" xfId="6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>
      <alignment horizontal="left" vertical="center" wrapText="1"/>
    </xf>
    <xf numFmtId="49" fontId="24" fillId="34" borderId="10" xfId="0" applyNumberFormat="1" applyFont="1" applyFill="1" applyBorder="1" applyAlignment="1">
      <alignment horizontal="left" vertical="center" wrapText="1"/>
    </xf>
    <xf numFmtId="43" fontId="2" fillId="34" borderId="27" xfId="60" applyNumberFormat="1" applyFont="1" applyFill="1" applyBorder="1" applyAlignment="1" applyProtection="1">
      <alignment horizontal="center" vertical="center" wrapText="1"/>
      <protection locked="0"/>
    </xf>
    <xf numFmtId="43" fontId="2" fillId="34" borderId="28" xfId="60" applyNumberFormat="1" applyFont="1" applyFill="1" applyBorder="1" applyAlignment="1" applyProtection="1">
      <alignment horizontal="center" vertical="center" wrapText="1"/>
      <protection locked="0"/>
    </xf>
    <xf numFmtId="185" fontId="2" fillId="34" borderId="23" xfId="0" applyNumberFormat="1" applyFont="1" applyFill="1" applyBorder="1" applyAlignment="1" applyProtection="1">
      <alignment horizontal="center" vertical="center" wrapText="1"/>
      <protection locked="0"/>
    </xf>
    <xf numFmtId="43" fontId="2" fillId="34" borderId="24" xfId="60" applyNumberFormat="1" applyFont="1" applyFill="1" applyBorder="1" applyAlignment="1" applyProtection="1">
      <alignment horizontal="center" vertical="center" wrapText="1"/>
      <protection locked="0"/>
    </xf>
    <xf numFmtId="43" fontId="15" fillId="34" borderId="28" xfId="60" applyNumberFormat="1" applyFont="1" applyFill="1" applyBorder="1" applyAlignment="1" applyProtection="1">
      <alignment horizontal="right" vertical="center" wrapText="1"/>
      <protection locked="0"/>
    </xf>
    <xf numFmtId="43" fontId="2" fillId="34" borderId="28" xfId="60" applyNumberFormat="1" applyFont="1" applyFill="1" applyBorder="1" applyAlignment="1" applyProtection="1">
      <alignment horizontal="right" vertical="center" wrapText="1"/>
      <protection locked="0"/>
    </xf>
    <xf numFmtId="43" fontId="2" fillId="34" borderId="29" xfId="60" applyNumberFormat="1" applyFont="1" applyFill="1" applyBorder="1" applyAlignment="1" applyProtection="1">
      <alignment horizontal="center" vertical="center" wrapText="1"/>
      <protection locked="0"/>
    </xf>
    <xf numFmtId="49" fontId="2" fillId="34" borderId="21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right" vertical="center" wrapText="1"/>
    </xf>
    <xf numFmtId="43" fontId="15" fillId="34" borderId="31" xfId="60" applyNumberFormat="1" applyFont="1" applyFill="1" applyBorder="1" applyAlignment="1" applyProtection="1">
      <alignment horizontal="center" vertical="center" wrapText="1"/>
      <protection locked="0"/>
    </xf>
    <xf numFmtId="49" fontId="25" fillId="34" borderId="0" xfId="0" applyNumberFormat="1" applyFont="1" applyFill="1" applyAlignment="1" applyProtection="1">
      <alignment vertical="center" wrapText="1"/>
      <protection locked="0"/>
    </xf>
    <xf numFmtId="49" fontId="25" fillId="34" borderId="10" xfId="0" applyNumberFormat="1" applyFont="1" applyFill="1" applyBorder="1" applyAlignment="1" applyProtection="1">
      <alignment vertical="center" wrapText="1"/>
      <protection locked="0"/>
    </xf>
    <xf numFmtId="2" fontId="2" fillId="34" borderId="10" xfId="0" applyNumberFormat="1" applyFont="1" applyFill="1" applyBorder="1" applyAlignment="1">
      <alignment horizontal="left" vertical="center" wrapText="1"/>
    </xf>
    <xf numFmtId="43" fontId="2" fillId="34" borderId="32" xfId="60" applyNumberFormat="1" applyFont="1" applyFill="1" applyBorder="1" applyAlignment="1" applyProtection="1">
      <alignment horizontal="center" vertical="center" wrapText="1"/>
      <protection locked="0"/>
    </xf>
    <xf numFmtId="43" fontId="2" fillId="34" borderId="33" xfId="60" applyNumberFormat="1" applyFont="1" applyFill="1" applyBorder="1" applyAlignment="1" applyProtection="1">
      <alignment horizontal="center" vertical="center" wrapText="1"/>
      <protection locked="0"/>
    </xf>
    <xf numFmtId="49" fontId="1" fillId="34" borderId="25" xfId="0" applyNumberFormat="1" applyFont="1" applyFill="1" applyBorder="1" applyAlignment="1">
      <alignment vertical="center" wrapText="1"/>
    </xf>
    <xf numFmtId="2" fontId="15" fillId="34" borderId="21" xfId="0" applyNumberFormat="1" applyFont="1" applyFill="1" applyBorder="1" applyAlignment="1" applyProtection="1">
      <alignment horizontal="center" vertical="center" wrapText="1"/>
      <protection locked="0"/>
    </xf>
    <xf numFmtId="2" fontId="1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3" xfId="0" applyNumberFormat="1" applyFont="1" applyFill="1" applyBorder="1" applyAlignment="1">
      <alignment horizontal="left" vertical="center" wrapText="1"/>
    </xf>
    <xf numFmtId="49" fontId="23" fillId="34" borderId="13" xfId="0" applyNumberFormat="1" applyFont="1" applyFill="1" applyBorder="1" applyAlignment="1">
      <alignment horizontal="left" vertical="center" wrapText="1"/>
    </xf>
    <xf numFmtId="49" fontId="21" fillId="34" borderId="0" xfId="0" applyNumberFormat="1" applyFont="1" applyFill="1" applyAlignment="1" applyProtection="1">
      <alignment horizontal="left" vertical="center" wrapText="1"/>
      <protection locked="0"/>
    </xf>
    <xf numFmtId="49" fontId="1" fillId="34" borderId="34" xfId="0" applyNumberFormat="1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3" fontId="2" fillId="34" borderId="35" xfId="60" applyNumberFormat="1" applyFont="1" applyFill="1" applyBorder="1" applyAlignment="1" applyProtection="1">
      <alignment horizontal="center" vertical="center" wrapText="1"/>
      <protection locked="0"/>
    </xf>
    <xf numFmtId="43" fontId="15" fillId="34" borderId="21" xfId="60" applyNumberFormat="1" applyFont="1" applyFill="1" applyBorder="1" applyAlignment="1" applyProtection="1">
      <alignment horizontal="center" vertical="center" wrapText="1"/>
      <protection locked="0"/>
    </xf>
    <xf numFmtId="43" fontId="15" fillId="34" borderId="20" xfId="6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vertical="center" wrapText="1"/>
      <protection locked="0"/>
    </xf>
    <xf numFmtId="49" fontId="1" fillId="0" borderId="36" xfId="0" applyNumberFormat="1" applyFont="1" applyBorder="1" applyAlignment="1">
      <alignment vertical="center" wrapText="1"/>
    </xf>
    <xf numFmtId="49" fontId="21" fillId="0" borderId="37" xfId="0" applyNumberFormat="1" applyFont="1" applyBorder="1" applyAlignment="1">
      <alignment horizontal="left" vertical="center" wrapText="1"/>
    </xf>
    <xf numFmtId="49" fontId="21" fillId="0" borderId="37" xfId="0" applyNumberFormat="1" applyFont="1" applyBorder="1" applyAlignment="1">
      <alignment vertical="center" wrapText="1"/>
    </xf>
    <xf numFmtId="172" fontId="19" fillId="0" borderId="37" xfId="0" applyNumberFormat="1" applyFont="1" applyFill="1" applyBorder="1" applyAlignment="1">
      <alignment/>
    </xf>
    <xf numFmtId="172" fontId="19" fillId="0" borderId="38" xfId="0" applyNumberFormat="1" applyFont="1" applyFill="1" applyBorder="1" applyAlignment="1">
      <alignment/>
    </xf>
    <xf numFmtId="49" fontId="1" fillId="0" borderId="39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vertical="center" wrapText="1"/>
    </xf>
    <xf numFmtId="172" fontId="13" fillId="0" borderId="40" xfId="0" applyNumberFormat="1" applyFont="1" applyFill="1" applyBorder="1" applyAlignment="1">
      <alignment/>
    </xf>
    <xf numFmtId="49" fontId="22" fillId="0" borderId="39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72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9" fontId="25" fillId="34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>
      <alignment vertical="top" wrapText="1"/>
    </xf>
    <xf numFmtId="49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41" xfId="0" applyNumberFormat="1" applyFont="1" applyFill="1" applyBorder="1" applyAlignment="1">
      <alignment vertical="center" wrapText="1"/>
    </xf>
    <xf numFmtId="49" fontId="2" fillId="34" borderId="42" xfId="0" applyNumberFormat="1" applyFont="1" applyFill="1" applyBorder="1" applyAlignment="1">
      <alignment horizontal="left" vertical="center" wrapText="1"/>
    </xf>
    <xf numFmtId="49" fontId="24" fillId="34" borderId="42" xfId="0" applyNumberFormat="1" applyFont="1" applyFill="1" applyBorder="1" applyAlignment="1">
      <alignment horizontal="left" vertical="center" wrapText="1"/>
    </xf>
    <xf numFmtId="185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49" fontId="15" fillId="34" borderId="43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34" borderId="44" xfId="0" applyNumberFormat="1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49" fontId="2" fillId="34" borderId="42" xfId="0" applyNumberFormat="1" applyFont="1" applyFill="1" applyBorder="1" applyAlignment="1">
      <alignment horizontal="center" vertical="center" wrapText="1"/>
    </xf>
    <xf numFmtId="49" fontId="2" fillId="34" borderId="45" xfId="0" applyNumberFormat="1" applyFont="1" applyFill="1" applyBorder="1" applyAlignment="1">
      <alignment horizontal="center" vertical="center" wrapText="1"/>
    </xf>
    <xf numFmtId="49" fontId="15" fillId="34" borderId="46" xfId="0" applyNumberFormat="1" applyFont="1" applyFill="1" applyBorder="1" applyAlignment="1">
      <alignment horizontal="center" vertical="center" wrapText="1"/>
    </xf>
    <xf numFmtId="49" fontId="15" fillId="34" borderId="47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Border="1" applyAlignment="1">
      <alignment horizontal="center" vertical="top" wrapText="1"/>
    </xf>
    <xf numFmtId="49" fontId="18" fillId="0" borderId="49" xfId="0" applyNumberFormat="1" applyFont="1" applyBorder="1" applyAlignment="1">
      <alignment horizontal="center" vertical="top" wrapText="1"/>
    </xf>
    <xf numFmtId="49" fontId="18" fillId="0" borderId="50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172" fontId="19" fillId="0" borderId="37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49" fontId="22" fillId="0" borderId="39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19" fillId="0" borderId="39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82" t="s">
        <v>606</v>
      </c>
      <c r="D1" s="282"/>
      <c r="E1" s="282"/>
    </row>
    <row r="2" spans="3:5" ht="14.25" customHeight="1">
      <c r="C2" s="283" t="s">
        <v>607</v>
      </c>
      <c r="D2" s="283"/>
      <c r="E2" s="283"/>
    </row>
    <row r="3" spans="3:5" ht="12.75" customHeight="1">
      <c r="C3" s="282" t="s">
        <v>608</v>
      </c>
      <c r="D3" s="282"/>
      <c r="E3" s="282"/>
    </row>
    <row r="4" spans="3:5" ht="13.5" customHeight="1">
      <c r="C4" s="282" t="s">
        <v>609</v>
      </c>
      <c r="D4" s="282"/>
      <c r="E4" s="282"/>
    </row>
    <row r="5" spans="1:6" ht="17.25" customHeight="1">
      <c r="A5" s="279" t="s">
        <v>243</v>
      </c>
      <c r="B5" s="280"/>
      <c r="C5" s="280"/>
      <c r="D5" s="280"/>
      <c r="E5" s="280"/>
      <c r="F5" s="280"/>
    </row>
    <row r="6" spans="1:6" ht="17.25" customHeight="1">
      <c r="A6" s="279" t="s">
        <v>0</v>
      </c>
      <c r="B6" s="280"/>
      <c r="C6" s="280"/>
      <c r="D6" s="280"/>
      <c r="E6" s="280"/>
      <c r="F6" s="28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73"/>
      <c r="B430" s="33" t="s">
        <v>278</v>
      </c>
      <c r="C430" s="277" t="s">
        <v>274</v>
      </c>
      <c r="D430" s="277" t="s">
        <v>277</v>
      </c>
      <c r="E430" s="277" t="s">
        <v>279</v>
      </c>
      <c r="F430" s="271">
        <v>3960</v>
      </c>
      <c r="G430" s="25"/>
      <c r="H430" s="25"/>
      <c r="I430" s="25"/>
      <c r="J430" s="25"/>
    </row>
    <row r="431" spans="1:10" s="26" customFormat="1" ht="15.75">
      <c r="A431" s="274"/>
      <c r="B431" s="34" t="s">
        <v>280</v>
      </c>
      <c r="C431" s="278"/>
      <c r="D431" s="278"/>
      <c r="E431" s="278"/>
      <c r="F431" s="272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68"/>
      <c r="B979" s="275" t="s">
        <v>28</v>
      </c>
      <c r="C979" s="268" t="s">
        <v>29</v>
      </c>
      <c r="D979" s="268" t="s">
        <v>246</v>
      </c>
      <c r="E979" s="268" t="s">
        <v>12</v>
      </c>
      <c r="F979" s="276">
        <v>350</v>
      </c>
    </row>
    <row r="980" spans="1:6" ht="9.75" customHeight="1">
      <c r="A980" s="268"/>
      <c r="B980" s="275"/>
      <c r="C980" s="268"/>
      <c r="D980" s="268"/>
      <c r="E980" s="268"/>
      <c r="F980" s="276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68"/>
      <c r="B983" s="269" t="s">
        <v>428</v>
      </c>
      <c r="C983" s="270" t="s">
        <v>459</v>
      </c>
      <c r="D983" s="270" t="s">
        <v>427</v>
      </c>
      <c r="E983" s="270">
        <v>453</v>
      </c>
      <c r="F983" s="281">
        <v>350</v>
      </c>
    </row>
    <row r="984" spans="1:6" ht="15.75">
      <c r="A984" s="268"/>
      <c r="B984" s="269"/>
      <c r="C984" s="270"/>
      <c r="D984" s="270"/>
      <c r="E984" s="270"/>
      <c r="F984" s="281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  <mergeCell ref="E983:E984"/>
    <mergeCell ref="E979:E980"/>
    <mergeCell ref="F983:F984"/>
    <mergeCell ref="A983:A984"/>
    <mergeCell ref="B983:B984"/>
    <mergeCell ref="C983:C984"/>
    <mergeCell ref="D983:D984"/>
    <mergeCell ref="F430:F431"/>
    <mergeCell ref="A430:A431"/>
    <mergeCell ref="B979:B980"/>
    <mergeCell ref="F979:F980"/>
    <mergeCell ref="A979:A980"/>
    <mergeCell ref="E430:E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82" t="s">
        <v>606</v>
      </c>
      <c r="D1" s="282"/>
      <c r="E1" s="282"/>
    </row>
    <row r="2" spans="3:5" ht="15.75">
      <c r="C2" s="283" t="s">
        <v>607</v>
      </c>
      <c r="D2" s="283"/>
      <c r="E2" s="283"/>
    </row>
    <row r="3" spans="3:5" ht="15.75">
      <c r="C3" s="282" t="s">
        <v>608</v>
      </c>
      <c r="D3" s="282"/>
      <c r="E3" s="282"/>
    </row>
    <row r="4" spans="3:5" ht="15.75">
      <c r="C4" s="282"/>
      <c r="D4" s="282"/>
      <c r="E4" s="282"/>
    </row>
    <row r="5" spans="1:6" ht="18.75">
      <c r="A5" s="279" t="s">
        <v>243</v>
      </c>
      <c r="B5" s="280"/>
      <c r="C5" s="280"/>
      <c r="D5" s="280"/>
      <c r="E5" s="280"/>
      <c r="F5" s="280"/>
    </row>
    <row r="6" spans="1:6" ht="18.75">
      <c r="A6" s="279" t="s">
        <v>0</v>
      </c>
      <c r="B6" s="280"/>
      <c r="C6" s="280"/>
      <c r="D6" s="280"/>
      <c r="E6" s="280"/>
      <c r="F6" s="28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73"/>
      <c r="B270" s="33" t="s">
        <v>278</v>
      </c>
      <c r="C270" s="277" t="s">
        <v>274</v>
      </c>
      <c r="D270" s="277" t="s">
        <v>277</v>
      </c>
      <c r="E270" s="277" t="s">
        <v>279</v>
      </c>
      <c r="F270" s="284">
        <v>3960</v>
      </c>
      <c r="G270" s="109">
        <v>3960</v>
      </c>
    </row>
    <row r="271" spans="1:7" ht="15.75">
      <c r="A271" s="274"/>
      <c r="B271" s="34" t="s">
        <v>280</v>
      </c>
      <c r="C271" s="278"/>
      <c r="D271" s="278"/>
      <c r="E271" s="278"/>
      <c r="F271" s="285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82" t="s">
        <v>606</v>
      </c>
      <c r="D1" s="282"/>
      <c r="E1" s="282"/>
    </row>
    <row r="2" spans="3:5" ht="14.25" customHeight="1">
      <c r="C2" s="283" t="s">
        <v>607</v>
      </c>
      <c r="D2" s="283"/>
      <c r="E2" s="283"/>
    </row>
    <row r="3" spans="3:5" ht="12.75" customHeight="1">
      <c r="C3" s="282" t="s">
        <v>608</v>
      </c>
      <c r="D3" s="282"/>
      <c r="E3" s="282"/>
    </row>
    <row r="4" spans="3:5" ht="13.5" customHeight="1">
      <c r="C4" s="282"/>
      <c r="D4" s="282"/>
      <c r="E4" s="282"/>
    </row>
    <row r="5" spans="1:6" ht="17.25" customHeight="1">
      <c r="A5" s="279" t="s">
        <v>243</v>
      </c>
      <c r="B5" s="280"/>
      <c r="C5" s="280"/>
      <c r="D5" s="280"/>
      <c r="E5" s="280"/>
      <c r="F5" s="280"/>
    </row>
    <row r="6" spans="1:6" ht="17.25" customHeight="1">
      <c r="A6" s="279" t="s">
        <v>0</v>
      </c>
      <c r="B6" s="280"/>
      <c r="C6" s="280"/>
      <c r="D6" s="280"/>
      <c r="E6" s="280"/>
      <c r="F6" s="28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73"/>
      <c r="B270" s="33" t="s">
        <v>278</v>
      </c>
      <c r="C270" s="277" t="s">
        <v>274</v>
      </c>
      <c r="D270" s="277" t="s">
        <v>277</v>
      </c>
      <c r="E270" s="277" t="s">
        <v>279</v>
      </c>
      <c r="F270" s="284">
        <v>3960</v>
      </c>
      <c r="G270" s="286">
        <f t="shared" si="7"/>
        <v>3960</v>
      </c>
      <c r="H270" s="105"/>
      <c r="I270" s="7"/>
      <c r="J270" s="7"/>
    </row>
    <row r="271" spans="1:8" ht="15.75">
      <c r="A271" s="274"/>
      <c r="B271" s="34" t="s">
        <v>280</v>
      </c>
      <c r="C271" s="278"/>
      <c r="D271" s="278"/>
      <c r="E271" s="278"/>
      <c r="F271" s="285"/>
      <c r="G271" s="287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82" t="s">
        <v>606</v>
      </c>
      <c r="D1" s="282"/>
      <c r="E1" s="282"/>
    </row>
    <row r="2" spans="3:5" ht="15.75">
      <c r="C2" s="283" t="s">
        <v>607</v>
      </c>
      <c r="D2" s="283"/>
      <c r="E2" s="283"/>
    </row>
    <row r="3" spans="3:5" ht="15.75">
      <c r="C3" s="282" t="s">
        <v>608</v>
      </c>
      <c r="D3" s="282"/>
      <c r="E3" s="282"/>
    </row>
    <row r="4" spans="3:5" ht="15.75">
      <c r="C4" s="282"/>
      <c r="D4" s="282"/>
      <c r="E4" s="282"/>
    </row>
    <row r="5" spans="1:6" ht="18.75">
      <c r="A5" s="279" t="s">
        <v>243</v>
      </c>
      <c r="B5" s="280"/>
      <c r="C5" s="280"/>
      <c r="D5" s="280"/>
      <c r="E5" s="280"/>
      <c r="F5" s="280"/>
    </row>
    <row r="6" spans="1:6" ht="18.75">
      <c r="A6" s="279" t="s">
        <v>0</v>
      </c>
      <c r="B6" s="280"/>
      <c r="C6" s="280"/>
      <c r="D6" s="280"/>
      <c r="E6" s="280"/>
      <c r="F6" s="28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73"/>
      <c r="B270" s="33" t="s">
        <v>278</v>
      </c>
      <c r="C270" s="277" t="s">
        <v>274</v>
      </c>
      <c r="D270" s="277" t="s">
        <v>277</v>
      </c>
      <c r="E270" s="277" t="s">
        <v>279</v>
      </c>
      <c r="F270" s="284">
        <v>3960</v>
      </c>
      <c r="G270" s="109">
        <v>3960</v>
      </c>
    </row>
    <row r="271" spans="1:7" ht="15.75">
      <c r="A271" s="274"/>
      <c r="B271" s="34" t="s">
        <v>280</v>
      </c>
      <c r="C271" s="278"/>
      <c r="D271" s="278"/>
      <c r="E271" s="278"/>
      <c r="F271" s="285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82" t="s">
        <v>606</v>
      </c>
      <c r="D1" s="282"/>
      <c r="E1" s="282"/>
    </row>
    <row r="2" spans="3:5" ht="14.25" customHeight="1">
      <c r="C2" s="283" t="s">
        <v>607</v>
      </c>
      <c r="D2" s="283"/>
      <c r="E2" s="283"/>
    </row>
    <row r="3" spans="3:5" ht="12.75" customHeight="1">
      <c r="C3" s="282" t="s">
        <v>608</v>
      </c>
      <c r="D3" s="282"/>
      <c r="E3" s="282"/>
    </row>
    <row r="4" spans="3:5" ht="13.5" customHeight="1">
      <c r="C4" s="282"/>
      <c r="D4" s="282"/>
      <c r="E4" s="282"/>
    </row>
    <row r="5" spans="1:7" ht="17.25" customHeight="1">
      <c r="A5" s="279" t="s">
        <v>243</v>
      </c>
      <c r="B5" s="280"/>
      <c r="C5" s="280"/>
      <c r="D5" s="280"/>
      <c r="E5" s="280"/>
      <c r="F5" s="280"/>
      <c r="G5" s="1"/>
    </row>
    <row r="6" spans="1:7" ht="17.25" customHeight="1">
      <c r="A6" s="279" t="s">
        <v>0</v>
      </c>
      <c r="B6" s="280"/>
      <c r="C6" s="280"/>
      <c r="D6" s="280"/>
      <c r="E6" s="280"/>
      <c r="F6" s="280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73"/>
      <c r="B445" s="33" t="s">
        <v>278</v>
      </c>
      <c r="C445" s="277" t="s">
        <v>274</v>
      </c>
      <c r="D445" s="277" t="s">
        <v>277</v>
      </c>
      <c r="E445" s="277" t="s">
        <v>279</v>
      </c>
      <c r="F445" s="271">
        <v>3960</v>
      </c>
      <c r="G445" s="271">
        <v>3960</v>
      </c>
      <c r="H445" s="150"/>
      <c r="I445" s="25"/>
      <c r="J445" s="25"/>
    </row>
    <row r="446" spans="1:10" s="26" customFormat="1" ht="15.75">
      <c r="A446" s="274"/>
      <c r="B446" s="34" t="s">
        <v>280</v>
      </c>
      <c r="C446" s="278"/>
      <c r="D446" s="278"/>
      <c r="E446" s="278"/>
      <c r="F446" s="272"/>
      <c r="G446" s="272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68"/>
      <c r="B998" s="275" t="s">
        <v>28</v>
      </c>
      <c r="C998" s="268" t="s">
        <v>29</v>
      </c>
      <c r="D998" s="268" t="s">
        <v>246</v>
      </c>
      <c r="E998" s="268" t="s">
        <v>12</v>
      </c>
      <c r="F998" s="276">
        <v>350</v>
      </c>
      <c r="G998" s="276">
        <v>350</v>
      </c>
    </row>
    <row r="999" spans="1:7" ht="9.75" customHeight="1">
      <c r="A999" s="268"/>
      <c r="B999" s="275"/>
      <c r="C999" s="268"/>
      <c r="D999" s="268"/>
      <c r="E999" s="268"/>
      <c r="F999" s="276"/>
      <c r="G999" s="276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68"/>
      <c r="B1002" s="269" t="s">
        <v>428</v>
      </c>
      <c r="C1002" s="270" t="s">
        <v>459</v>
      </c>
      <c r="D1002" s="270" t="s">
        <v>427</v>
      </c>
      <c r="E1002" s="270">
        <v>453</v>
      </c>
      <c r="F1002" s="281">
        <v>350</v>
      </c>
      <c r="G1002" s="281">
        <v>350</v>
      </c>
    </row>
    <row r="1003" spans="1:7" ht="15.75">
      <c r="A1003" s="268"/>
      <c r="B1003" s="269"/>
      <c r="C1003" s="270"/>
      <c r="D1003" s="270"/>
      <c r="E1003" s="270"/>
      <c r="F1003" s="281"/>
      <c r="G1003" s="281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282" t="s">
        <v>606</v>
      </c>
      <c r="D1" s="282"/>
      <c r="E1" s="28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83" t="s">
        <v>688</v>
      </c>
      <c r="D2" s="283"/>
      <c r="E2" s="283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82" t="s">
        <v>701</v>
      </c>
      <c r="D3" s="282"/>
      <c r="E3" s="28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82" t="s">
        <v>692</v>
      </c>
      <c r="D4" s="282"/>
      <c r="E4" s="282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6" spans="1:6" ht="18.75">
      <c r="A6" s="279" t="s">
        <v>686</v>
      </c>
      <c r="B6" s="288"/>
      <c r="C6" s="288"/>
      <c r="D6" s="288"/>
      <c r="E6" s="288"/>
      <c r="F6" s="288"/>
    </row>
    <row r="7" spans="1:6" ht="18.75">
      <c r="A7" s="279" t="s">
        <v>687</v>
      </c>
      <c r="B7" s="288"/>
      <c r="C7" s="288"/>
      <c r="D7" s="288"/>
      <c r="E7" s="288"/>
      <c r="F7" s="288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290" t="s">
        <v>606</v>
      </c>
      <c r="D1" s="290"/>
      <c r="E1" s="290"/>
      <c r="F1" s="290"/>
    </row>
    <row r="2" spans="3:6" ht="15.75">
      <c r="C2" s="290" t="s">
        <v>688</v>
      </c>
      <c r="D2" s="290"/>
      <c r="E2" s="290"/>
      <c r="F2" s="290"/>
    </row>
    <row r="3" spans="3:6" ht="15.75">
      <c r="C3" s="290" t="s">
        <v>730</v>
      </c>
      <c r="D3" s="290"/>
      <c r="E3" s="290"/>
      <c r="F3" s="290"/>
    </row>
    <row r="4" spans="1:6" ht="15.75" customHeight="1">
      <c r="A4" s="183"/>
      <c r="B4" s="183"/>
      <c r="C4" s="290" t="s">
        <v>731</v>
      </c>
      <c r="D4" s="290"/>
      <c r="E4" s="290"/>
      <c r="F4" s="290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4"/>
  <sheetViews>
    <sheetView tabSelected="1" zoomScalePageLayoutView="0" workbookViewId="0" topLeftCell="A1">
      <selection activeCell="E4" sqref="E4:K4"/>
    </sheetView>
  </sheetViews>
  <sheetFormatPr defaultColWidth="9.140625" defaultRowHeight="12.75"/>
  <cols>
    <col min="1" max="1" width="2.421875" style="195" customWidth="1"/>
    <col min="2" max="2" width="36.8515625" style="200" customWidth="1"/>
    <col min="3" max="3" width="0.13671875" style="201" customWidth="1"/>
    <col min="4" max="4" width="9.57421875" style="201" customWidth="1"/>
    <col min="5" max="5" width="0.5625" style="201" customWidth="1"/>
    <col min="6" max="6" width="4.7109375" style="201" customWidth="1"/>
    <col min="7" max="7" width="3.140625" style="201" customWidth="1"/>
    <col min="8" max="8" width="1.421875" style="201" customWidth="1"/>
    <col min="9" max="9" width="6.7109375" style="201" customWidth="1"/>
    <col min="10" max="10" width="0.5625" style="201" customWidth="1"/>
    <col min="11" max="11" width="10.57421875" style="202" customWidth="1"/>
    <col min="12" max="12" width="11.00390625" style="195" customWidth="1"/>
    <col min="13" max="13" width="8.421875" style="195" customWidth="1"/>
    <col min="14" max="16384" width="9.140625" style="195" customWidth="1"/>
  </cols>
  <sheetData>
    <row r="1" spans="1:15" ht="15.75">
      <c r="A1" s="248"/>
      <c r="B1" s="249"/>
      <c r="C1" s="250"/>
      <c r="D1" s="250"/>
      <c r="E1" s="317" t="s">
        <v>876</v>
      </c>
      <c r="F1" s="317"/>
      <c r="G1" s="317"/>
      <c r="H1" s="317"/>
      <c r="I1" s="317"/>
      <c r="J1" s="317"/>
      <c r="K1" s="317"/>
      <c r="L1" s="251"/>
      <c r="M1" s="252"/>
      <c r="N1" s="193"/>
      <c r="O1" s="193"/>
    </row>
    <row r="2" spans="1:15" ht="15.75">
      <c r="A2" s="253"/>
      <c r="B2" s="254"/>
      <c r="C2" s="255"/>
      <c r="D2" s="255"/>
      <c r="E2" s="318" t="s">
        <v>872</v>
      </c>
      <c r="F2" s="318"/>
      <c r="G2" s="318"/>
      <c r="H2" s="318"/>
      <c r="I2" s="318"/>
      <c r="J2" s="318"/>
      <c r="K2" s="318"/>
      <c r="L2" s="197"/>
      <c r="M2" s="256"/>
      <c r="N2" s="196"/>
      <c r="O2" s="196"/>
    </row>
    <row r="3" spans="1:15" ht="15">
      <c r="A3" s="319"/>
      <c r="B3" s="320"/>
      <c r="C3" s="321"/>
      <c r="D3" s="321"/>
      <c r="E3" s="259" t="s">
        <v>873</v>
      </c>
      <c r="F3" s="259"/>
      <c r="G3" s="259"/>
      <c r="H3" s="259"/>
      <c r="I3" s="259"/>
      <c r="J3" s="259"/>
      <c r="K3" s="259"/>
      <c r="L3" s="197"/>
      <c r="M3" s="256"/>
      <c r="N3" s="196"/>
      <c r="O3" s="196"/>
    </row>
    <row r="4" spans="1:15" ht="15">
      <c r="A4" s="257"/>
      <c r="B4" s="260"/>
      <c r="C4" s="258"/>
      <c r="D4" s="258"/>
      <c r="E4" s="318" t="s">
        <v>910</v>
      </c>
      <c r="F4" s="318"/>
      <c r="G4" s="318"/>
      <c r="H4" s="318"/>
      <c r="I4" s="318"/>
      <c r="J4" s="318"/>
      <c r="K4" s="318"/>
      <c r="L4" s="197"/>
      <c r="M4" s="256"/>
      <c r="N4" s="196"/>
      <c r="O4" s="196"/>
    </row>
    <row r="5" spans="1:15" ht="35.25" customHeight="1">
      <c r="A5" s="322" t="s">
        <v>906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4"/>
      <c r="N5" s="198"/>
      <c r="O5" s="198"/>
    </row>
    <row r="6" spans="1:15" ht="36" customHeight="1" thickBot="1">
      <c r="A6" s="309" t="s">
        <v>863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1"/>
      <c r="N6" s="198"/>
      <c r="O6" s="198"/>
    </row>
    <row r="7" spans="1:13" ht="63.75" thickBot="1">
      <c r="A7" s="189" t="s">
        <v>739</v>
      </c>
      <c r="B7" s="190" t="s">
        <v>740</v>
      </c>
      <c r="C7" s="191"/>
      <c r="D7" s="312" t="s">
        <v>3</v>
      </c>
      <c r="E7" s="312"/>
      <c r="F7" s="312" t="s">
        <v>874</v>
      </c>
      <c r="G7" s="312"/>
      <c r="H7" s="312"/>
      <c r="I7" s="312" t="s">
        <v>5</v>
      </c>
      <c r="J7" s="313"/>
      <c r="K7" s="199" t="s">
        <v>877</v>
      </c>
      <c r="L7" s="192" t="s">
        <v>907</v>
      </c>
      <c r="M7" s="204" t="s">
        <v>864</v>
      </c>
    </row>
    <row r="8" spans="1:13" ht="24.75" customHeight="1" thickBot="1">
      <c r="A8" s="189" t="s">
        <v>741</v>
      </c>
      <c r="B8" s="314" t="s">
        <v>711</v>
      </c>
      <c r="C8" s="315"/>
      <c r="D8" s="315"/>
      <c r="E8" s="315"/>
      <c r="F8" s="315"/>
      <c r="G8" s="315"/>
      <c r="H8" s="315"/>
      <c r="I8" s="315"/>
      <c r="J8" s="316"/>
      <c r="K8" s="194">
        <f>K9+K39+K44+K57+K72+K110+K118+K129+K140</f>
        <v>21663.83</v>
      </c>
      <c r="L8" s="203">
        <f>L9+L39+L44+L57+L72+L110+L118+L129+L140</f>
        <v>18587.399999999998</v>
      </c>
      <c r="M8" s="205">
        <f>L8/K8</f>
        <v>0.8579923309959502</v>
      </c>
    </row>
    <row r="9" spans="1:13" ht="20.25" customHeight="1" thickBot="1">
      <c r="A9" s="210"/>
      <c r="B9" s="211" t="s">
        <v>9</v>
      </c>
      <c r="C9" s="212"/>
      <c r="D9" s="303" t="s">
        <v>10</v>
      </c>
      <c r="E9" s="303"/>
      <c r="F9" s="303" t="s">
        <v>11</v>
      </c>
      <c r="G9" s="303"/>
      <c r="H9" s="303"/>
      <c r="I9" s="303" t="s">
        <v>12</v>
      </c>
      <c r="J9" s="304"/>
      <c r="K9" s="213">
        <f>K10+K16+K22+K26+K30</f>
        <v>7871.700000000001</v>
      </c>
      <c r="L9" s="214">
        <f>L10+L16+L22+L26+L30</f>
        <v>6025.210000000001</v>
      </c>
      <c r="M9" s="215">
        <f aca="true" t="shared" si="0" ref="M9:M81">L9/K9</f>
        <v>0.7654267820165911</v>
      </c>
    </row>
    <row r="10" spans="1:13" ht="63" customHeight="1" thickBot="1">
      <c r="A10" s="216"/>
      <c r="B10" s="207" t="s">
        <v>742</v>
      </c>
      <c r="C10" s="208"/>
      <c r="D10" s="298" t="s">
        <v>732</v>
      </c>
      <c r="E10" s="298"/>
      <c r="F10" s="298" t="s">
        <v>743</v>
      </c>
      <c r="G10" s="298"/>
      <c r="H10" s="298"/>
      <c r="I10" s="298" t="s">
        <v>744</v>
      </c>
      <c r="J10" s="299"/>
      <c r="K10" s="217">
        <f>K11</f>
        <v>350</v>
      </c>
      <c r="L10" s="218">
        <f>L11</f>
        <v>284.16</v>
      </c>
      <c r="M10" s="215">
        <f t="shared" si="0"/>
        <v>0.8118857142857143</v>
      </c>
    </row>
    <row r="11" spans="1:13" ht="62.25" customHeight="1" thickBot="1">
      <c r="A11" s="216"/>
      <c r="B11" s="219" t="s">
        <v>745</v>
      </c>
      <c r="C11" s="220"/>
      <c r="D11" s="296" t="s">
        <v>732</v>
      </c>
      <c r="E11" s="296"/>
      <c r="F11" s="296" t="s">
        <v>746</v>
      </c>
      <c r="G11" s="296"/>
      <c r="H11" s="296"/>
      <c r="I11" s="296" t="s">
        <v>744</v>
      </c>
      <c r="J11" s="297"/>
      <c r="K11" s="221">
        <f>K12+K14</f>
        <v>350</v>
      </c>
      <c r="L11" s="222">
        <f>L12+L14</f>
        <v>284.16</v>
      </c>
      <c r="M11" s="223">
        <f t="shared" si="0"/>
        <v>0.8118857142857143</v>
      </c>
    </row>
    <row r="12" spans="1:13" ht="15.75" customHeight="1" hidden="1">
      <c r="A12" s="216"/>
      <c r="B12" s="219" t="s">
        <v>16</v>
      </c>
      <c r="C12" s="220"/>
      <c r="D12" s="296" t="s">
        <v>732</v>
      </c>
      <c r="E12" s="296"/>
      <c r="F12" s="296" t="s">
        <v>747</v>
      </c>
      <c r="G12" s="296"/>
      <c r="H12" s="296"/>
      <c r="I12" s="296" t="s">
        <v>744</v>
      </c>
      <c r="J12" s="297"/>
      <c r="K12" s="221"/>
      <c r="L12" s="222"/>
      <c r="M12" s="223" t="e">
        <f t="shared" si="0"/>
        <v>#DIV/0!</v>
      </c>
    </row>
    <row r="13" spans="1:13" ht="0.75" customHeight="1" hidden="1">
      <c r="A13" s="216"/>
      <c r="B13" s="219" t="s">
        <v>748</v>
      </c>
      <c r="C13" s="220"/>
      <c r="D13" s="296" t="s">
        <v>732</v>
      </c>
      <c r="E13" s="296"/>
      <c r="F13" s="296" t="s">
        <v>747</v>
      </c>
      <c r="G13" s="296"/>
      <c r="H13" s="296"/>
      <c r="I13" s="296">
        <v>500</v>
      </c>
      <c r="J13" s="297"/>
      <c r="K13" s="221"/>
      <c r="L13" s="222"/>
      <c r="M13" s="223" t="e">
        <f t="shared" si="0"/>
        <v>#DIV/0!</v>
      </c>
    </row>
    <row r="14" spans="1:13" ht="26.25" customHeight="1" thickBot="1">
      <c r="A14" s="216"/>
      <c r="B14" s="219" t="s">
        <v>733</v>
      </c>
      <c r="C14" s="220"/>
      <c r="D14" s="296" t="s">
        <v>732</v>
      </c>
      <c r="E14" s="296"/>
      <c r="F14" s="296" t="s">
        <v>749</v>
      </c>
      <c r="G14" s="296"/>
      <c r="H14" s="296"/>
      <c r="I14" s="296" t="s">
        <v>12</v>
      </c>
      <c r="J14" s="297"/>
      <c r="K14" s="221">
        <f>K15</f>
        <v>350</v>
      </c>
      <c r="L14" s="222">
        <f>L15</f>
        <v>284.16</v>
      </c>
      <c r="M14" s="223">
        <f t="shared" si="0"/>
        <v>0.8118857142857143</v>
      </c>
    </row>
    <row r="15" spans="1:13" ht="29.25" customHeight="1" thickBot="1">
      <c r="A15" s="216"/>
      <c r="B15" s="219" t="s">
        <v>748</v>
      </c>
      <c r="C15" s="220" t="s">
        <v>750</v>
      </c>
      <c r="D15" s="296" t="s">
        <v>732</v>
      </c>
      <c r="E15" s="296"/>
      <c r="F15" s="296" t="s">
        <v>749</v>
      </c>
      <c r="G15" s="296"/>
      <c r="H15" s="296"/>
      <c r="I15" s="296">
        <v>500</v>
      </c>
      <c r="J15" s="297"/>
      <c r="K15" s="221">
        <v>350</v>
      </c>
      <c r="L15" s="222">
        <v>284.16</v>
      </c>
      <c r="M15" s="223">
        <f t="shared" si="0"/>
        <v>0.8118857142857143</v>
      </c>
    </row>
    <row r="16" spans="1:13" ht="70.5" customHeight="1" thickBot="1">
      <c r="A16" s="216"/>
      <c r="B16" s="207" t="s">
        <v>751</v>
      </c>
      <c r="C16" s="208"/>
      <c r="D16" s="298" t="s">
        <v>15</v>
      </c>
      <c r="E16" s="298"/>
      <c r="F16" s="298" t="s">
        <v>752</v>
      </c>
      <c r="G16" s="298"/>
      <c r="H16" s="298"/>
      <c r="I16" s="298" t="s">
        <v>744</v>
      </c>
      <c r="J16" s="299"/>
      <c r="K16" s="217">
        <f>K17</f>
        <v>6925.1</v>
      </c>
      <c r="L16" s="218">
        <f>L17</f>
        <v>5375.410000000001</v>
      </c>
      <c r="M16" s="215">
        <f t="shared" si="0"/>
        <v>0.776221282003148</v>
      </c>
    </row>
    <row r="17" spans="1:13" ht="63.75" customHeight="1" thickBot="1">
      <c r="A17" s="216"/>
      <c r="B17" s="219" t="s">
        <v>745</v>
      </c>
      <c r="C17" s="220"/>
      <c r="D17" s="296" t="s">
        <v>15</v>
      </c>
      <c r="E17" s="296"/>
      <c r="F17" s="296" t="s">
        <v>746</v>
      </c>
      <c r="G17" s="296"/>
      <c r="H17" s="296"/>
      <c r="I17" s="296" t="s">
        <v>12</v>
      </c>
      <c r="J17" s="297"/>
      <c r="K17" s="221">
        <f>K18+K20</f>
        <v>6925.1</v>
      </c>
      <c r="L17" s="222">
        <f>L18+L20</f>
        <v>5375.410000000001</v>
      </c>
      <c r="M17" s="223">
        <f t="shared" si="0"/>
        <v>0.776221282003148</v>
      </c>
    </row>
    <row r="18" spans="1:13" ht="16.5" customHeight="1" thickBot="1">
      <c r="A18" s="216"/>
      <c r="B18" s="219" t="s">
        <v>16</v>
      </c>
      <c r="C18" s="220"/>
      <c r="D18" s="296" t="s">
        <v>15</v>
      </c>
      <c r="E18" s="296"/>
      <c r="F18" s="296" t="s">
        <v>747</v>
      </c>
      <c r="G18" s="296"/>
      <c r="H18" s="296"/>
      <c r="I18" s="296" t="s">
        <v>12</v>
      </c>
      <c r="J18" s="297"/>
      <c r="K18" s="221">
        <f>K19</f>
        <v>6137.21</v>
      </c>
      <c r="L18" s="222">
        <f>L19</f>
        <v>4587.52</v>
      </c>
      <c r="M18" s="223">
        <f t="shared" si="0"/>
        <v>0.7474927532217409</v>
      </c>
    </row>
    <row r="19" spans="1:13" ht="16.5" customHeight="1" thickBot="1">
      <c r="A19" s="216"/>
      <c r="B19" s="219" t="s">
        <v>748</v>
      </c>
      <c r="C19" s="220" t="s">
        <v>753</v>
      </c>
      <c r="D19" s="296" t="s">
        <v>15</v>
      </c>
      <c r="E19" s="296"/>
      <c r="F19" s="296" t="s">
        <v>747</v>
      </c>
      <c r="G19" s="296"/>
      <c r="H19" s="296"/>
      <c r="I19" s="296">
        <v>500</v>
      </c>
      <c r="J19" s="297"/>
      <c r="K19" s="221">
        <v>6137.21</v>
      </c>
      <c r="L19" s="222">
        <v>4587.52</v>
      </c>
      <c r="M19" s="223">
        <f t="shared" si="0"/>
        <v>0.7474927532217409</v>
      </c>
    </row>
    <row r="20" spans="1:13" ht="36" customHeight="1" thickBot="1">
      <c r="A20" s="216"/>
      <c r="B20" s="219" t="s">
        <v>754</v>
      </c>
      <c r="C20" s="220"/>
      <c r="D20" s="296" t="s">
        <v>15</v>
      </c>
      <c r="E20" s="296"/>
      <c r="F20" s="296" t="s">
        <v>755</v>
      </c>
      <c r="G20" s="296"/>
      <c r="H20" s="296"/>
      <c r="I20" s="296" t="s">
        <v>12</v>
      </c>
      <c r="J20" s="297"/>
      <c r="K20" s="221">
        <f>K21</f>
        <v>787.89</v>
      </c>
      <c r="L20" s="222">
        <f>L21</f>
        <v>787.89</v>
      </c>
      <c r="M20" s="223">
        <f t="shared" si="0"/>
        <v>1</v>
      </c>
    </row>
    <row r="21" spans="1:14" ht="28.5" customHeight="1" thickBot="1">
      <c r="A21" s="216"/>
      <c r="B21" s="219" t="s">
        <v>748</v>
      </c>
      <c r="C21" s="220" t="s">
        <v>756</v>
      </c>
      <c r="D21" s="296" t="s">
        <v>15</v>
      </c>
      <c r="E21" s="296"/>
      <c r="F21" s="296" t="s">
        <v>755</v>
      </c>
      <c r="G21" s="296"/>
      <c r="H21" s="296"/>
      <c r="I21" s="296">
        <v>500</v>
      </c>
      <c r="J21" s="297"/>
      <c r="K21" s="221">
        <v>787.89</v>
      </c>
      <c r="L21" s="222">
        <v>787.89</v>
      </c>
      <c r="M21" s="223">
        <f t="shared" si="0"/>
        <v>1</v>
      </c>
      <c r="N21" s="206"/>
    </row>
    <row r="22" spans="1:13" ht="25.5" customHeight="1" hidden="1">
      <c r="A22" s="216"/>
      <c r="B22" s="207" t="s">
        <v>865</v>
      </c>
      <c r="C22" s="208"/>
      <c r="D22" s="299" t="s">
        <v>875</v>
      </c>
      <c r="E22" s="307"/>
      <c r="F22" s="299" t="s">
        <v>11</v>
      </c>
      <c r="G22" s="308"/>
      <c r="H22" s="307"/>
      <c r="I22" s="299" t="s">
        <v>12</v>
      </c>
      <c r="J22" s="308"/>
      <c r="K22" s="217">
        <f aca="true" t="shared" si="1" ref="K22:L24">K23</f>
        <v>0</v>
      </c>
      <c r="L22" s="218">
        <f t="shared" si="1"/>
        <v>0</v>
      </c>
      <c r="M22" s="215" t="e">
        <f t="shared" si="0"/>
        <v>#DIV/0!</v>
      </c>
    </row>
    <row r="23" spans="1:13" ht="15.75" customHeight="1" hidden="1">
      <c r="A23" s="216"/>
      <c r="B23" s="219" t="s">
        <v>866</v>
      </c>
      <c r="C23" s="220"/>
      <c r="D23" s="296" t="s">
        <v>875</v>
      </c>
      <c r="E23" s="296"/>
      <c r="F23" s="296" t="s">
        <v>867</v>
      </c>
      <c r="G23" s="296"/>
      <c r="H23" s="296"/>
      <c r="I23" s="296" t="s">
        <v>12</v>
      </c>
      <c r="J23" s="297"/>
      <c r="K23" s="221">
        <f t="shared" si="1"/>
        <v>0</v>
      </c>
      <c r="L23" s="222">
        <f t="shared" si="1"/>
        <v>0</v>
      </c>
      <c r="M23" s="223" t="e">
        <f t="shared" si="0"/>
        <v>#DIV/0!</v>
      </c>
    </row>
    <row r="24" spans="1:13" ht="25.5" customHeight="1" hidden="1">
      <c r="A24" s="216"/>
      <c r="B24" s="219" t="s">
        <v>868</v>
      </c>
      <c r="C24" s="220"/>
      <c r="D24" s="296" t="s">
        <v>875</v>
      </c>
      <c r="E24" s="296"/>
      <c r="F24" s="296" t="s">
        <v>869</v>
      </c>
      <c r="G24" s="296"/>
      <c r="H24" s="296"/>
      <c r="I24" s="296" t="s">
        <v>12</v>
      </c>
      <c r="J24" s="297"/>
      <c r="K24" s="221">
        <f t="shared" si="1"/>
        <v>0</v>
      </c>
      <c r="L24" s="222">
        <f t="shared" si="1"/>
        <v>0</v>
      </c>
      <c r="M24" s="223" t="e">
        <f t="shared" si="0"/>
        <v>#DIV/0!</v>
      </c>
    </row>
    <row r="25" spans="1:13" ht="15.75" customHeight="1" hidden="1">
      <c r="A25" s="216"/>
      <c r="B25" s="219" t="s">
        <v>759</v>
      </c>
      <c r="C25" s="220"/>
      <c r="D25" s="296" t="s">
        <v>875</v>
      </c>
      <c r="E25" s="296"/>
      <c r="F25" s="296" t="s">
        <v>869</v>
      </c>
      <c r="G25" s="296"/>
      <c r="H25" s="296"/>
      <c r="I25" s="296" t="s">
        <v>770</v>
      </c>
      <c r="J25" s="297"/>
      <c r="K25" s="221"/>
      <c r="L25" s="222"/>
      <c r="M25" s="223" t="e">
        <f t="shared" si="0"/>
        <v>#DIV/0!</v>
      </c>
    </row>
    <row r="26" spans="1:13" ht="16.5" customHeight="1" hidden="1" thickBot="1">
      <c r="A26" s="216"/>
      <c r="B26" s="207" t="s">
        <v>465</v>
      </c>
      <c r="C26" s="208"/>
      <c r="D26" s="298" t="s">
        <v>696</v>
      </c>
      <c r="E26" s="298"/>
      <c r="F26" s="298" t="s">
        <v>11</v>
      </c>
      <c r="G26" s="298"/>
      <c r="H26" s="298"/>
      <c r="I26" s="298" t="s">
        <v>12</v>
      </c>
      <c r="J26" s="299"/>
      <c r="K26" s="217">
        <f aca="true" t="shared" si="2" ref="K26:L28">K27</f>
        <v>0</v>
      </c>
      <c r="L26" s="218">
        <f t="shared" si="2"/>
        <v>0</v>
      </c>
      <c r="M26" s="215" t="e">
        <f t="shared" si="0"/>
        <v>#DIV/0!</v>
      </c>
    </row>
    <row r="27" spans="1:13" ht="16.5" customHeight="1" hidden="1" thickBot="1">
      <c r="A27" s="216"/>
      <c r="B27" s="219" t="s">
        <v>465</v>
      </c>
      <c r="C27" s="220"/>
      <c r="D27" s="296" t="s">
        <v>696</v>
      </c>
      <c r="E27" s="296"/>
      <c r="F27" s="296" t="s">
        <v>466</v>
      </c>
      <c r="G27" s="296"/>
      <c r="H27" s="296"/>
      <c r="I27" s="296" t="s">
        <v>12</v>
      </c>
      <c r="J27" s="297"/>
      <c r="K27" s="221">
        <f t="shared" si="2"/>
        <v>0</v>
      </c>
      <c r="L27" s="222">
        <f t="shared" si="2"/>
        <v>0</v>
      </c>
      <c r="M27" s="223" t="e">
        <f t="shared" si="0"/>
        <v>#DIV/0!</v>
      </c>
    </row>
    <row r="28" spans="1:13" ht="12.75" customHeight="1" hidden="1" thickBot="1">
      <c r="A28" s="216"/>
      <c r="B28" s="219" t="s">
        <v>757</v>
      </c>
      <c r="C28" s="220"/>
      <c r="D28" s="296" t="s">
        <v>696</v>
      </c>
      <c r="E28" s="296"/>
      <c r="F28" s="296" t="s">
        <v>758</v>
      </c>
      <c r="G28" s="296"/>
      <c r="H28" s="296"/>
      <c r="I28" s="296" t="s">
        <v>12</v>
      </c>
      <c r="J28" s="297"/>
      <c r="K28" s="221">
        <f t="shared" si="2"/>
        <v>0</v>
      </c>
      <c r="L28" s="222">
        <f t="shared" si="2"/>
        <v>0</v>
      </c>
      <c r="M28" s="223" t="e">
        <f t="shared" si="0"/>
        <v>#DIV/0!</v>
      </c>
    </row>
    <row r="29" spans="1:13" ht="16.5" customHeight="1" hidden="1" thickBot="1">
      <c r="A29" s="216"/>
      <c r="B29" s="219" t="s">
        <v>759</v>
      </c>
      <c r="C29" s="220"/>
      <c r="D29" s="296" t="s">
        <v>696</v>
      </c>
      <c r="E29" s="296"/>
      <c r="F29" s="296" t="s">
        <v>758</v>
      </c>
      <c r="G29" s="296"/>
      <c r="H29" s="296"/>
      <c r="I29" s="296" t="s">
        <v>146</v>
      </c>
      <c r="J29" s="297"/>
      <c r="K29" s="221">
        <v>0</v>
      </c>
      <c r="L29" s="222">
        <v>0</v>
      </c>
      <c r="M29" s="223" t="e">
        <f t="shared" si="0"/>
        <v>#DIV/0!</v>
      </c>
    </row>
    <row r="30" spans="1:13" ht="14.25" customHeight="1" thickBot="1">
      <c r="A30" s="216"/>
      <c r="B30" s="207" t="s">
        <v>399</v>
      </c>
      <c r="C30" s="208"/>
      <c r="D30" s="298" t="s">
        <v>855</v>
      </c>
      <c r="E30" s="298"/>
      <c r="F30" s="298" t="s">
        <v>492</v>
      </c>
      <c r="G30" s="298"/>
      <c r="H30" s="298"/>
      <c r="I30" s="298" t="s">
        <v>744</v>
      </c>
      <c r="J30" s="299"/>
      <c r="K30" s="217">
        <f>K31+K36</f>
        <v>596.6</v>
      </c>
      <c r="L30" s="217">
        <f>L31+L36</f>
        <v>365.64</v>
      </c>
      <c r="M30" s="215">
        <f t="shared" si="0"/>
        <v>0.612872946697955</v>
      </c>
    </row>
    <row r="31" spans="1:13" ht="26.25" customHeight="1" thickBot="1">
      <c r="A31" s="216"/>
      <c r="B31" s="219" t="s">
        <v>557</v>
      </c>
      <c r="C31" s="220"/>
      <c r="D31" s="296" t="s">
        <v>855</v>
      </c>
      <c r="E31" s="296"/>
      <c r="F31" s="296" t="s">
        <v>558</v>
      </c>
      <c r="G31" s="296"/>
      <c r="H31" s="296"/>
      <c r="I31" s="296" t="s">
        <v>12</v>
      </c>
      <c r="J31" s="297"/>
      <c r="K31" s="221">
        <f>K32+K34</f>
        <v>468.9</v>
      </c>
      <c r="L31" s="222">
        <f>L32+L34</f>
        <v>341.94</v>
      </c>
      <c r="M31" s="223">
        <f t="shared" si="0"/>
        <v>0.7292386436340371</v>
      </c>
    </row>
    <row r="32" spans="1:13" ht="26.25" customHeight="1" thickBot="1">
      <c r="A32" s="216"/>
      <c r="B32" s="219" t="s">
        <v>760</v>
      </c>
      <c r="C32" s="220"/>
      <c r="D32" s="296" t="s">
        <v>855</v>
      </c>
      <c r="E32" s="296"/>
      <c r="F32" s="296" t="s">
        <v>908</v>
      </c>
      <c r="G32" s="296"/>
      <c r="H32" s="296"/>
      <c r="I32" s="296" t="s">
        <v>12</v>
      </c>
      <c r="J32" s="297"/>
      <c r="K32" s="221">
        <f>K33</f>
        <v>73.26</v>
      </c>
      <c r="L32" s="222">
        <f>L33</f>
        <v>73.26</v>
      </c>
      <c r="M32" s="223">
        <f>L32/K32</f>
        <v>1</v>
      </c>
    </row>
    <row r="33" spans="1:13" ht="26.25" customHeight="1" thickBot="1">
      <c r="A33" s="216"/>
      <c r="B33" s="219" t="s">
        <v>748</v>
      </c>
      <c r="C33" s="220" t="s">
        <v>762</v>
      </c>
      <c r="D33" s="296" t="s">
        <v>855</v>
      </c>
      <c r="E33" s="296"/>
      <c r="F33" s="296" t="s">
        <v>908</v>
      </c>
      <c r="G33" s="296"/>
      <c r="H33" s="296"/>
      <c r="I33" s="296">
        <v>500</v>
      </c>
      <c r="J33" s="297"/>
      <c r="K33" s="221">
        <v>73.26</v>
      </c>
      <c r="L33" s="222">
        <v>73.26</v>
      </c>
      <c r="M33" s="223">
        <f>L33/K33</f>
        <v>1</v>
      </c>
    </row>
    <row r="34" spans="1:13" ht="26.25" customHeight="1" thickBot="1">
      <c r="A34" s="216"/>
      <c r="B34" s="219" t="s">
        <v>760</v>
      </c>
      <c r="C34" s="220"/>
      <c r="D34" s="296" t="s">
        <v>855</v>
      </c>
      <c r="E34" s="296"/>
      <c r="F34" s="296" t="s">
        <v>761</v>
      </c>
      <c r="G34" s="296"/>
      <c r="H34" s="296"/>
      <c r="I34" s="296" t="s">
        <v>12</v>
      </c>
      <c r="J34" s="297"/>
      <c r="K34" s="221">
        <f>K35</f>
        <v>395.64</v>
      </c>
      <c r="L34" s="222">
        <f>L35</f>
        <v>268.68</v>
      </c>
      <c r="M34" s="223">
        <f t="shared" si="0"/>
        <v>0.6791022141340614</v>
      </c>
    </row>
    <row r="35" spans="1:13" ht="27.75" customHeight="1" thickBot="1">
      <c r="A35" s="216"/>
      <c r="B35" s="219" t="s">
        <v>748</v>
      </c>
      <c r="C35" s="220" t="s">
        <v>762</v>
      </c>
      <c r="D35" s="296" t="s">
        <v>855</v>
      </c>
      <c r="E35" s="296"/>
      <c r="F35" s="296" t="s">
        <v>878</v>
      </c>
      <c r="G35" s="296"/>
      <c r="H35" s="296"/>
      <c r="I35" s="296">
        <v>500</v>
      </c>
      <c r="J35" s="297"/>
      <c r="K35" s="221">
        <v>395.64</v>
      </c>
      <c r="L35" s="222">
        <v>268.68</v>
      </c>
      <c r="M35" s="223">
        <f t="shared" si="0"/>
        <v>0.6791022141340614</v>
      </c>
    </row>
    <row r="36" spans="1:13" ht="27.75" customHeight="1" thickBot="1">
      <c r="A36" s="216"/>
      <c r="B36" s="207" t="s">
        <v>787</v>
      </c>
      <c r="C36" s="208" t="s">
        <v>901</v>
      </c>
      <c r="D36" s="298" t="s">
        <v>855</v>
      </c>
      <c r="E36" s="298"/>
      <c r="F36" s="298" t="s">
        <v>902</v>
      </c>
      <c r="G36" s="298"/>
      <c r="H36" s="298"/>
      <c r="I36" s="298">
        <v>500</v>
      </c>
      <c r="J36" s="298"/>
      <c r="K36" s="209">
        <f>K37+K38</f>
        <v>127.7</v>
      </c>
      <c r="L36" s="209">
        <f>L37+L38</f>
        <v>23.7</v>
      </c>
      <c r="M36" s="215">
        <f t="shared" si="0"/>
        <v>0.18559122944400938</v>
      </c>
    </row>
    <row r="37" spans="1:13" ht="27.75" customHeight="1" thickBot="1">
      <c r="A37" s="216"/>
      <c r="B37" s="219" t="s">
        <v>903</v>
      </c>
      <c r="C37" s="220" t="s">
        <v>901</v>
      </c>
      <c r="D37" s="296" t="s">
        <v>855</v>
      </c>
      <c r="E37" s="296"/>
      <c r="F37" s="296" t="s">
        <v>909</v>
      </c>
      <c r="G37" s="296"/>
      <c r="H37" s="296"/>
      <c r="I37" s="296">
        <v>500</v>
      </c>
      <c r="J37" s="296"/>
      <c r="K37" s="224">
        <v>37.7</v>
      </c>
      <c r="L37" s="222">
        <v>23.7</v>
      </c>
      <c r="M37" s="223">
        <f t="shared" si="0"/>
        <v>0.6286472148541113</v>
      </c>
    </row>
    <row r="38" spans="1:13" ht="27.75" customHeight="1" thickBot="1">
      <c r="A38" s="216"/>
      <c r="B38" s="219" t="s">
        <v>904</v>
      </c>
      <c r="C38" s="220" t="s">
        <v>901</v>
      </c>
      <c r="D38" s="296" t="s">
        <v>855</v>
      </c>
      <c r="E38" s="296"/>
      <c r="F38" s="296" t="s">
        <v>905</v>
      </c>
      <c r="G38" s="296"/>
      <c r="H38" s="296"/>
      <c r="I38" s="296">
        <v>500</v>
      </c>
      <c r="J38" s="296"/>
      <c r="K38" s="224">
        <v>90</v>
      </c>
      <c r="L38" s="222"/>
      <c r="M38" s="223">
        <f t="shared" si="0"/>
        <v>0</v>
      </c>
    </row>
    <row r="39" spans="1:13" ht="16.5" customHeight="1" thickBot="1">
      <c r="A39" s="216"/>
      <c r="B39" s="207" t="s">
        <v>763</v>
      </c>
      <c r="C39" s="208"/>
      <c r="D39" s="298" t="s">
        <v>457</v>
      </c>
      <c r="E39" s="298"/>
      <c r="F39" s="298" t="s">
        <v>492</v>
      </c>
      <c r="G39" s="298"/>
      <c r="H39" s="298"/>
      <c r="I39" s="298" t="s">
        <v>744</v>
      </c>
      <c r="J39" s="299"/>
      <c r="K39" s="217" t="str">
        <f aca="true" t="shared" si="3" ref="K39:L42">K40</f>
        <v>196,89</v>
      </c>
      <c r="L39" s="225" t="str">
        <f t="shared" si="3"/>
        <v>196,89</v>
      </c>
      <c r="M39" s="215">
        <f t="shared" si="0"/>
        <v>1</v>
      </c>
    </row>
    <row r="40" spans="1:13" ht="26.25" customHeight="1" thickBot="1">
      <c r="A40" s="216"/>
      <c r="B40" s="207" t="s">
        <v>764</v>
      </c>
      <c r="C40" s="208"/>
      <c r="D40" s="298" t="s">
        <v>856</v>
      </c>
      <c r="E40" s="298"/>
      <c r="F40" s="298" t="s">
        <v>11</v>
      </c>
      <c r="G40" s="298"/>
      <c r="H40" s="298"/>
      <c r="I40" s="298" t="s">
        <v>12</v>
      </c>
      <c r="J40" s="299"/>
      <c r="K40" s="217" t="str">
        <f t="shared" si="3"/>
        <v>196,89</v>
      </c>
      <c r="L40" s="225" t="str">
        <f t="shared" si="3"/>
        <v>196,89</v>
      </c>
      <c r="M40" s="215">
        <f t="shared" si="0"/>
        <v>1</v>
      </c>
    </row>
    <row r="41" spans="1:13" ht="26.25" customHeight="1" thickBot="1">
      <c r="A41" s="216"/>
      <c r="B41" s="219" t="s">
        <v>765</v>
      </c>
      <c r="C41" s="220"/>
      <c r="D41" s="296" t="s">
        <v>856</v>
      </c>
      <c r="E41" s="296"/>
      <c r="F41" s="296" t="s">
        <v>17</v>
      </c>
      <c r="G41" s="296"/>
      <c r="H41" s="296"/>
      <c r="I41" s="296" t="s">
        <v>12</v>
      </c>
      <c r="J41" s="297"/>
      <c r="K41" s="221" t="str">
        <f t="shared" si="3"/>
        <v>196,89</v>
      </c>
      <c r="L41" s="226" t="str">
        <f t="shared" si="3"/>
        <v>196,89</v>
      </c>
      <c r="M41" s="223">
        <f t="shared" si="0"/>
        <v>1</v>
      </c>
    </row>
    <row r="42" spans="1:13" ht="26.25" customHeight="1" thickBot="1">
      <c r="A42" s="216"/>
      <c r="B42" s="219" t="s">
        <v>766</v>
      </c>
      <c r="C42" s="220"/>
      <c r="D42" s="296" t="s">
        <v>856</v>
      </c>
      <c r="E42" s="296"/>
      <c r="F42" s="296" t="s">
        <v>767</v>
      </c>
      <c r="G42" s="296"/>
      <c r="H42" s="296"/>
      <c r="I42" s="296" t="s">
        <v>12</v>
      </c>
      <c r="J42" s="297"/>
      <c r="K42" s="227" t="str">
        <f t="shared" si="3"/>
        <v>196,89</v>
      </c>
      <c r="L42" s="226" t="str">
        <f t="shared" si="3"/>
        <v>196,89</v>
      </c>
      <c r="M42" s="223">
        <f t="shared" si="0"/>
        <v>1</v>
      </c>
    </row>
    <row r="43" spans="1:13" ht="26.25" customHeight="1" thickBot="1">
      <c r="A43" s="216"/>
      <c r="B43" s="219" t="s">
        <v>768</v>
      </c>
      <c r="C43" s="220" t="s">
        <v>769</v>
      </c>
      <c r="D43" s="296" t="s">
        <v>856</v>
      </c>
      <c r="E43" s="296"/>
      <c r="F43" s="296" t="s">
        <v>767</v>
      </c>
      <c r="G43" s="296"/>
      <c r="H43" s="296"/>
      <c r="I43" s="296" t="s">
        <v>770</v>
      </c>
      <c r="J43" s="297"/>
      <c r="K43" s="228" t="s">
        <v>892</v>
      </c>
      <c r="L43" s="229" t="s">
        <v>892</v>
      </c>
      <c r="M43" s="223">
        <f t="shared" si="0"/>
        <v>1</v>
      </c>
    </row>
    <row r="44" spans="1:13" ht="25.5" customHeight="1" thickBot="1">
      <c r="A44" s="216"/>
      <c r="B44" s="207" t="s">
        <v>233</v>
      </c>
      <c r="C44" s="208"/>
      <c r="D44" s="298" t="s">
        <v>234</v>
      </c>
      <c r="E44" s="298"/>
      <c r="F44" s="298" t="s">
        <v>11</v>
      </c>
      <c r="G44" s="298"/>
      <c r="H44" s="298"/>
      <c r="I44" s="298" t="s">
        <v>12</v>
      </c>
      <c r="J44" s="299"/>
      <c r="K44" s="230">
        <f>K45+K52</f>
        <v>137.69</v>
      </c>
      <c r="L44" s="218">
        <f>L45+L52</f>
        <v>136.73</v>
      </c>
      <c r="M44" s="215">
        <f t="shared" si="0"/>
        <v>0.9930278161086498</v>
      </c>
    </row>
    <row r="45" spans="1:13" ht="49.5" customHeight="1" thickBot="1">
      <c r="A45" s="216"/>
      <c r="B45" s="207" t="s">
        <v>771</v>
      </c>
      <c r="C45" s="208"/>
      <c r="D45" s="298" t="s">
        <v>527</v>
      </c>
      <c r="E45" s="298"/>
      <c r="F45" s="298" t="s">
        <v>30</v>
      </c>
      <c r="G45" s="298"/>
      <c r="H45" s="298"/>
      <c r="I45" s="298" t="s">
        <v>12</v>
      </c>
      <c r="J45" s="299"/>
      <c r="K45" s="217">
        <f>K46+K49</f>
        <v>87.69</v>
      </c>
      <c r="L45" s="218">
        <f>L46+L49</f>
        <v>86.78999999999999</v>
      </c>
      <c r="M45" s="215">
        <f t="shared" si="0"/>
        <v>0.9897365720150529</v>
      </c>
    </row>
    <row r="46" spans="1:13" ht="39" customHeight="1" thickBot="1">
      <c r="A46" s="216"/>
      <c r="B46" s="219" t="s">
        <v>469</v>
      </c>
      <c r="C46" s="220"/>
      <c r="D46" s="296" t="s">
        <v>527</v>
      </c>
      <c r="E46" s="296"/>
      <c r="F46" s="296" t="s">
        <v>470</v>
      </c>
      <c r="G46" s="296"/>
      <c r="H46" s="296"/>
      <c r="I46" s="296" t="s">
        <v>12</v>
      </c>
      <c r="J46" s="297"/>
      <c r="K46" s="221">
        <f>K47</f>
        <v>69.69</v>
      </c>
      <c r="L46" s="222">
        <f>L47</f>
        <v>69.19</v>
      </c>
      <c r="M46" s="223">
        <f t="shared" si="0"/>
        <v>0.9928253694934711</v>
      </c>
    </row>
    <row r="47" spans="1:13" ht="49.5" customHeight="1" thickBot="1">
      <c r="A47" s="216"/>
      <c r="B47" s="219" t="s">
        <v>471</v>
      </c>
      <c r="C47" s="220"/>
      <c r="D47" s="296" t="s">
        <v>527</v>
      </c>
      <c r="E47" s="296"/>
      <c r="F47" s="296" t="s">
        <v>772</v>
      </c>
      <c r="G47" s="296"/>
      <c r="H47" s="296"/>
      <c r="I47" s="296" t="s">
        <v>12</v>
      </c>
      <c r="J47" s="297"/>
      <c r="K47" s="221">
        <f>K48</f>
        <v>69.69</v>
      </c>
      <c r="L47" s="222">
        <f>L48</f>
        <v>69.19</v>
      </c>
      <c r="M47" s="223">
        <f t="shared" si="0"/>
        <v>0.9928253694934711</v>
      </c>
    </row>
    <row r="48" spans="1:13" ht="51" customHeight="1" thickBot="1">
      <c r="A48" s="216"/>
      <c r="B48" s="219" t="s">
        <v>773</v>
      </c>
      <c r="C48" s="220" t="s">
        <v>774</v>
      </c>
      <c r="D48" s="296" t="s">
        <v>527</v>
      </c>
      <c r="E48" s="296"/>
      <c r="F48" s="296" t="s">
        <v>772</v>
      </c>
      <c r="G48" s="296"/>
      <c r="H48" s="296"/>
      <c r="I48" s="296" t="s">
        <v>770</v>
      </c>
      <c r="J48" s="297"/>
      <c r="K48" s="221">
        <v>69.69</v>
      </c>
      <c r="L48" s="222">
        <v>69.19</v>
      </c>
      <c r="M48" s="223">
        <f t="shared" si="0"/>
        <v>0.9928253694934711</v>
      </c>
    </row>
    <row r="49" spans="1:13" ht="15.75" customHeight="1" thickBot="1">
      <c r="A49" s="216"/>
      <c r="B49" s="219" t="s">
        <v>620</v>
      </c>
      <c r="C49" s="220"/>
      <c r="D49" s="296" t="s">
        <v>527</v>
      </c>
      <c r="E49" s="296"/>
      <c r="F49" s="296" t="s">
        <v>618</v>
      </c>
      <c r="G49" s="296"/>
      <c r="H49" s="296"/>
      <c r="I49" s="296" t="s">
        <v>12</v>
      </c>
      <c r="J49" s="297"/>
      <c r="K49" s="221">
        <f>K50</f>
        <v>18</v>
      </c>
      <c r="L49" s="222">
        <f>L50</f>
        <v>17.6</v>
      </c>
      <c r="M49" s="223">
        <f t="shared" si="0"/>
        <v>0.9777777777777779</v>
      </c>
    </row>
    <row r="50" spans="1:13" ht="37.5" customHeight="1" thickBot="1">
      <c r="A50" s="216"/>
      <c r="B50" s="219" t="s">
        <v>775</v>
      </c>
      <c r="C50" s="220"/>
      <c r="D50" s="296" t="s">
        <v>527</v>
      </c>
      <c r="E50" s="296"/>
      <c r="F50" s="296" t="s">
        <v>776</v>
      </c>
      <c r="G50" s="296"/>
      <c r="H50" s="296"/>
      <c r="I50" s="296" t="s">
        <v>12</v>
      </c>
      <c r="J50" s="297"/>
      <c r="K50" s="221">
        <f>K51</f>
        <v>18</v>
      </c>
      <c r="L50" s="222">
        <f>L51</f>
        <v>17.6</v>
      </c>
      <c r="M50" s="223">
        <f t="shared" si="0"/>
        <v>0.9777777777777779</v>
      </c>
    </row>
    <row r="51" spans="1:13" ht="49.5" customHeight="1" thickBot="1">
      <c r="A51" s="216"/>
      <c r="B51" s="219" t="s">
        <v>773</v>
      </c>
      <c r="C51" s="220" t="s">
        <v>777</v>
      </c>
      <c r="D51" s="296" t="s">
        <v>527</v>
      </c>
      <c r="E51" s="296"/>
      <c r="F51" s="296" t="s">
        <v>776</v>
      </c>
      <c r="G51" s="296"/>
      <c r="H51" s="296"/>
      <c r="I51" s="296" t="s">
        <v>770</v>
      </c>
      <c r="J51" s="297"/>
      <c r="K51" s="221">
        <v>18</v>
      </c>
      <c r="L51" s="222">
        <v>17.6</v>
      </c>
      <c r="M51" s="223">
        <f t="shared" si="0"/>
        <v>0.9777777777777779</v>
      </c>
    </row>
    <row r="52" spans="1:13" ht="17.25" customHeight="1" thickBot="1">
      <c r="A52" s="216"/>
      <c r="B52" s="207" t="s">
        <v>778</v>
      </c>
      <c r="C52" s="208"/>
      <c r="D52" s="298" t="s">
        <v>236</v>
      </c>
      <c r="E52" s="298"/>
      <c r="F52" s="298" t="s">
        <v>30</v>
      </c>
      <c r="G52" s="298"/>
      <c r="H52" s="298"/>
      <c r="I52" s="298" t="s">
        <v>12</v>
      </c>
      <c r="J52" s="299"/>
      <c r="K52" s="217">
        <f>K53</f>
        <v>50</v>
      </c>
      <c r="L52" s="218">
        <f>L53</f>
        <v>49.94</v>
      </c>
      <c r="M52" s="215">
        <f t="shared" si="0"/>
        <v>0.9987999999999999</v>
      </c>
    </row>
    <row r="53" spans="1:13" ht="26.25" customHeight="1" thickBot="1">
      <c r="A53" s="216"/>
      <c r="B53" s="219" t="s">
        <v>773</v>
      </c>
      <c r="C53" s="220"/>
      <c r="D53" s="296" t="s">
        <v>236</v>
      </c>
      <c r="E53" s="296"/>
      <c r="F53" s="296" t="s">
        <v>779</v>
      </c>
      <c r="G53" s="296"/>
      <c r="H53" s="296"/>
      <c r="I53" s="296" t="s">
        <v>12</v>
      </c>
      <c r="J53" s="297"/>
      <c r="K53" s="221">
        <f>K54</f>
        <v>50</v>
      </c>
      <c r="L53" s="222">
        <f>L54</f>
        <v>49.94</v>
      </c>
      <c r="M53" s="223">
        <f t="shared" si="0"/>
        <v>0.9987999999999999</v>
      </c>
    </row>
    <row r="54" spans="1:13" ht="55.5" customHeight="1" thickBot="1">
      <c r="A54" s="216"/>
      <c r="B54" s="219" t="s">
        <v>773</v>
      </c>
      <c r="C54" s="220"/>
      <c r="D54" s="296" t="s">
        <v>236</v>
      </c>
      <c r="E54" s="296"/>
      <c r="F54" s="296" t="s">
        <v>779</v>
      </c>
      <c r="G54" s="296"/>
      <c r="H54" s="296"/>
      <c r="I54" s="296" t="s">
        <v>12</v>
      </c>
      <c r="J54" s="297"/>
      <c r="K54" s="221">
        <f>K55+K56</f>
        <v>50</v>
      </c>
      <c r="L54" s="222">
        <f>L55+L56</f>
        <v>49.94</v>
      </c>
      <c r="M54" s="223">
        <f t="shared" si="0"/>
        <v>0.9987999999999999</v>
      </c>
    </row>
    <row r="55" spans="1:13" ht="17.25" customHeight="1" thickBot="1">
      <c r="A55" s="216"/>
      <c r="B55" s="219" t="s">
        <v>773</v>
      </c>
      <c r="C55" s="220" t="s">
        <v>780</v>
      </c>
      <c r="D55" s="296" t="s">
        <v>236</v>
      </c>
      <c r="E55" s="296"/>
      <c r="F55" s="296" t="s">
        <v>779</v>
      </c>
      <c r="G55" s="296"/>
      <c r="H55" s="296"/>
      <c r="I55" s="296" t="s">
        <v>154</v>
      </c>
      <c r="J55" s="297"/>
      <c r="K55" s="221">
        <v>50</v>
      </c>
      <c r="L55" s="222">
        <v>49.94</v>
      </c>
      <c r="M55" s="223">
        <f t="shared" si="0"/>
        <v>0.9987999999999999</v>
      </c>
    </row>
    <row r="56" spans="1:13" ht="1.5" customHeight="1" hidden="1">
      <c r="A56" s="216"/>
      <c r="B56" s="219" t="s">
        <v>768</v>
      </c>
      <c r="C56" s="220"/>
      <c r="D56" s="296" t="s">
        <v>236</v>
      </c>
      <c r="E56" s="296"/>
      <c r="F56" s="296" t="s">
        <v>781</v>
      </c>
      <c r="G56" s="296"/>
      <c r="H56" s="296"/>
      <c r="I56" s="296" t="s">
        <v>770</v>
      </c>
      <c r="J56" s="297"/>
      <c r="K56" s="221"/>
      <c r="L56" s="222"/>
      <c r="M56" s="223" t="e">
        <f t="shared" si="0"/>
        <v>#DIV/0!</v>
      </c>
    </row>
    <row r="57" spans="1:13" ht="17.25" customHeight="1" thickBot="1">
      <c r="A57" s="216"/>
      <c r="B57" s="207" t="s">
        <v>782</v>
      </c>
      <c r="C57" s="208"/>
      <c r="D57" s="298" t="s">
        <v>454</v>
      </c>
      <c r="E57" s="298"/>
      <c r="F57" s="298" t="s">
        <v>11</v>
      </c>
      <c r="G57" s="298"/>
      <c r="H57" s="298"/>
      <c r="I57" s="298" t="s">
        <v>12</v>
      </c>
      <c r="J57" s="299"/>
      <c r="K57" s="217">
        <f>K58+K62+K66+K69</f>
        <v>707.52</v>
      </c>
      <c r="L57" s="218">
        <f>L58+L62+L66+L69</f>
        <v>602.76</v>
      </c>
      <c r="M57" s="215">
        <f t="shared" si="0"/>
        <v>0.8519335142469471</v>
      </c>
    </row>
    <row r="58" spans="1:13" ht="17.25" customHeight="1" thickBot="1">
      <c r="A58" s="216"/>
      <c r="B58" s="207" t="s">
        <v>894</v>
      </c>
      <c r="C58" s="208"/>
      <c r="D58" s="298" t="s">
        <v>893</v>
      </c>
      <c r="E58" s="298"/>
      <c r="F58" s="298" t="s">
        <v>11</v>
      </c>
      <c r="G58" s="298"/>
      <c r="H58" s="298"/>
      <c r="I58" s="298" t="s">
        <v>12</v>
      </c>
      <c r="J58" s="299"/>
      <c r="K58" s="217">
        <f aca="true" t="shared" si="4" ref="K58:L60">K59</f>
        <v>237.42</v>
      </c>
      <c r="L58" s="218">
        <f t="shared" si="4"/>
        <v>208.38</v>
      </c>
      <c r="M58" s="215">
        <f>L58/K58</f>
        <v>0.8776851149861006</v>
      </c>
    </row>
    <row r="59" spans="1:13" ht="17.25" customHeight="1" thickBot="1">
      <c r="A59" s="216"/>
      <c r="B59" s="219" t="s">
        <v>898</v>
      </c>
      <c r="C59" s="208"/>
      <c r="D59" s="296" t="s">
        <v>893</v>
      </c>
      <c r="E59" s="296"/>
      <c r="F59" s="296" t="s">
        <v>895</v>
      </c>
      <c r="G59" s="296"/>
      <c r="H59" s="296"/>
      <c r="I59" s="296" t="s">
        <v>12</v>
      </c>
      <c r="J59" s="297"/>
      <c r="K59" s="221">
        <f t="shared" si="4"/>
        <v>237.42</v>
      </c>
      <c r="L59" s="222">
        <f t="shared" si="4"/>
        <v>208.38</v>
      </c>
      <c r="M59" s="223">
        <f>L59/K59</f>
        <v>0.8776851149861006</v>
      </c>
    </row>
    <row r="60" spans="1:13" ht="38.25" customHeight="1" thickBot="1">
      <c r="A60" s="216"/>
      <c r="B60" s="219" t="s">
        <v>897</v>
      </c>
      <c r="C60" s="220"/>
      <c r="D60" s="296" t="s">
        <v>893</v>
      </c>
      <c r="E60" s="296"/>
      <c r="F60" s="296" t="s">
        <v>896</v>
      </c>
      <c r="G60" s="296"/>
      <c r="H60" s="296"/>
      <c r="I60" s="296" t="s">
        <v>12</v>
      </c>
      <c r="J60" s="297"/>
      <c r="K60" s="221">
        <f t="shared" si="4"/>
        <v>237.42</v>
      </c>
      <c r="L60" s="222">
        <f t="shared" si="4"/>
        <v>208.38</v>
      </c>
      <c r="M60" s="223">
        <f>L60/K60</f>
        <v>0.8776851149861006</v>
      </c>
    </row>
    <row r="61" spans="1:13" ht="30.75" customHeight="1" thickBot="1">
      <c r="A61" s="216"/>
      <c r="B61" s="219" t="s">
        <v>789</v>
      </c>
      <c r="C61" s="261" t="s">
        <v>879</v>
      </c>
      <c r="D61" s="296" t="s">
        <v>893</v>
      </c>
      <c r="E61" s="296"/>
      <c r="F61" s="296" t="s">
        <v>896</v>
      </c>
      <c r="G61" s="296"/>
      <c r="H61" s="296"/>
      <c r="I61" s="296" t="s">
        <v>770</v>
      </c>
      <c r="J61" s="297"/>
      <c r="K61" s="221">
        <v>237.42</v>
      </c>
      <c r="L61" s="222">
        <v>208.38</v>
      </c>
      <c r="M61" s="223">
        <f>L61/K61</f>
        <v>0.8776851149861006</v>
      </c>
    </row>
    <row r="62" spans="1:13" ht="17.25" customHeight="1" hidden="1">
      <c r="A62" s="216"/>
      <c r="B62" s="207" t="s">
        <v>783</v>
      </c>
      <c r="C62" s="208"/>
      <c r="D62" s="298" t="s">
        <v>569</v>
      </c>
      <c r="E62" s="298"/>
      <c r="F62" s="298" t="s">
        <v>11</v>
      </c>
      <c r="G62" s="298"/>
      <c r="H62" s="298"/>
      <c r="I62" s="298" t="s">
        <v>12</v>
      </c>
      <c r="J62" s="299"/>
      <c r="K62" s="217">
        <f aca="true" t="shared" si="5" ref="K62:L64">K63</f>
        <v>0</v>
      </c>
      <c r="L62" s="218">
        <f t="shared" si="5"/>
        <v>0</v>
      </c>
      <c r="M62" s="215" t="e">
        <f t="shared" si="0"/>
        <v>#DIV/0!</v>
      </c>
    </row>
    <row r="63" spans="1:13" ht="17.25" customHeight="1" hidden="1">
      <c r="A63" s="216"/>
      <c r="B63" s="219" t="s">
        <v>570</v>
      </c>
      <c r="C63" s="208"/>
      <c r="D63" s="296" t="s">
        <v>569</v>
      </c>
      <c r="E63" s="296"/>
      <c r="F63" s="296" t="s">
        <v>572</v>
      </c>
      <c r="G63" s="296"/>
      <c r="H63" s="296"/>
      <c r="I63" s="296" t="s">
        <v>12</v>
      </c>
      <c r="J63" s="297"/>
      <c r="K63" s="221">
        <f t="shared" si="5"/>
        <v>0</v>
      </c>
      <c r="L63" s="222">
        <f t="shared" si="5"/>
        <v>0</v>
      </c>
      <c r="M63" s="223" t="e">
        <f t="shared" si="0"/>
        <v>#DIV/0!</v>
      </c>
    </row>
    <row r="64" spans="1:13" ht="17.25" customHeight="1" hidden="1">
      <c r="A64" s="216"/>
      <c r="B64" s="219" t="s">
        <v>784</v>
      </c>
      <c r="C64" s="220"/>
      <c r="D64" s="296" t="s">
        <v>569</v>
      </c>
      <c r="E64" s="296"/>
      <c r="F64" s="296" t="s">
        <v>785</v>
      </c>
      <c r="G64" s="296"/>
      <c r="H64" s="296"/>
      <c r="I64" s="296" t="s">
        <v>12</v>
      </c>
      <c r="J64" s="297"/>
      <c r="K64" s="221">
        <f t="shared" si="5"/>
        <v>0</v>
      </c>
      <c r="L64" s="222">
        <f t="shared" si="5"/>
        <v>0</v>
      </c>
      <c r="M64" s="223" t="e">
        <f t="shared" si="0"/>
        <v>#DIV/0!</v>
      </c>
    </row>
    <row r="65" spans="1:13" ht="17.25" customHeight="1" hidden="1">
      <c r="A65" s="216"/>
      <c r="B65" s="219" t="s">
        <v>786</v>
      </c>
      <c r="C65" s="261" t="s">
        <v>879</v>
      </c>
      <c r="D65" s="296" t="s">
        <v>569</v>
      </c>
      <c r="E65" s="296"/>
      <c r="F65" s="296" t="s">
        <v>785</v>
      </c>
      <c r="G65" s="296"/>
      <c r="H65" s="296"/>
      <c r="I65" s="296" t="s">
        <v>86</v>
      </c>
      <c r="J65" s="297"/>
      <c r="K65" s="221"/>
      <c r="L65" s="222">
        <v>0</v>
      </c>
      <c r="M65" s="223" t="e">
        <f t="shared" si="0"/>
        <v>#DIV/0!</v>
      </c>
    </row>
    <row r="66" spans="1:13" ht="15.75" customHeight="1" thickBot="1">
      <c r="A66" s="216"/>
      <c r="B66" s="207" t="s">
        <v>476</v>
      </c>
      <c r="C66" s="208"/>
      <c r="D66" s="298" t="s">
        <v>857</v>
      </c>
      <c r="E66" s="298"/>
      <c r="F66" s="298" t="s">
        <v>11</v>
      </c>
      <c r="G66" s="298"/>
      <c r="H66" s="298"/>
      <c r="I66" s="298" t="s">
        <v>12</v>
      </c>
      <c r="J66" s="299"/>
      <c r="K66" s="217">
        <f>K67</f>
        <v>70.1</v>
      </c>
      <c r="L66" s="218">
        <f>L67</f>
        <v>68.25</v>
      </c>
      <c r="M66" s="215">
        <f t="shared" si="0"/>
        <v>0.9736091298145507</v>
      </c>
    </row>
    <row r="67" spans="1:13" ht="25.5" customHeight="1" thickBot="1">
      <c r="A67" s="216"/>
      <c r="B67" s="219" t="s">
        <v>899</v>
      </c>
      <c r="C67" s="208"/>
      <c r="D67" s="296" t="s">
        <v>857</v>
      </c>
      <c r="E67" s="296"/>
      <c r="F67" s="296" t="s">
        <v>900</v>
      </c>
      <c r="G67" s="296"/>
      <c r="H67" s="296"/>
      <c r="I67" s="296" t="s">
        <v>12</v>
      </c>
      <c r="J67" s="297"/>
      <c r="K67" s="221">
        <f>K68</f>
        <v>70.1</v>
      </c>
      <c r="L67" s="222">
        <f>L68</f>
        <v>68.25</v>
      </c>
      <c r="M67" s="223">
        <f t="shared" si="0"/>
        <v>0.9736091298145507</v>
      </c>
    </row>
    <row r="68" spans="1:13" ht="33.75" customHeight="1" thickBot="1">
      <c r="A68" s="216"/>
      <c r="B68" s="219" t="s">
        <v>789</v>
      </c>
      <c r="C68" s="261" t="s">
        <v>790</v>
      </c>
      <c r="D68" s="296" t="s">
        <v>857</v>
      </c>
      <c r="E68" s="296"/>
      <c r="F68" s="296" t="s">
        <v>900</v>
      </c>
      <c r="G68" s="296"/>
      <c r="H68" s="296"/>
      <c r="I68" s="296" t="s">
        <v>770</v>
      </c>
      <c r="J68" s="297"/>
      <c r="K68" s="221">
        <v>70.1</v>
      </c>
      <c r="L68" s="222">
        <v>68.25</v>
      </c>
      <c r="M68" s="223">
        <f t="shared" si="0"/>
        <v>0.9736091298145507</v>
      </c>
    </row>
    <row r="69" spans="1:13" ht="26.25" customHeight="1" thickBot="1">
      <c r="A69" s="216"/>
      <c r="B69" s="207" t="s">
        <v>409</v>
      </c>
      <c r="C69" s="208"/>
      <c r="D69" s="298" t="s">
        <v>858</v>
      </c>
      <c r="E69" s="298"/>
      <c r="F69" s="298" t="s">
        <v>11</v>
      </c>
      <c r="G69" s="298"/>
      <c r="H69" s="298"/>
      <c r="I69" s="298" t="s">
        <v>12</v>
      </c>
      <c r="J69" s="299"/>
      <c r="K69" s="217">
        <f>K70</f>
        <v>400</v>
      </c>
      <c r="L69" s="218">
        <f>L70</f>
        <v>326.13</v>
      </c>
      <c r="M69" s="215">
        <f t="shared" si="0"/>
        <v>0.815325</v>
      </c>
    </row>
    <row r="70" spans="1:13" ht="38.25" customHeight="1" thickBot="1">
      <c r="A70" s="216"/>
      <c r="B70" s="219" t="s">
        <v>791</v>
      </c>
      <c r="C70" s="220"/>
      <c r="D70" s="296" t="s">
        <v>858</v>
      </c>
      <c r="E70" s="296"/>
      <c r="F70" s="296" t="s">
        <v>792</v>
      </c>
      <c r="G70" s="296"/>
      <c r="H70" s="296"/>
      <c r="I70" s="296" t="s">
        <v>12</v>
      </c>
      <c r="J70" s="297"/>
      <c r="K70" s="221">
        <f>K71</f>
        <v>400</v>
      </c>
      <c r="L70" s="222">
        <f>L71</f>
        <v>326.13</v>
      </c>
      <c r="M70" s="223">
        <f t="shared" si="0"/>
        <v>0.815325</v>
      </c>
    </row>
    <row r="71" spans="1:13" ht="24.75" customHeight="1" thickBot="1">
      <c r="A71" s="216"/>
      <c r="B71" s="219" t="s">
        <v>748</v>
      </c>
      <c r="C71" s="261" t="s">
        <v>793</v>
      </c>
      <c r="D71" s="296" t="s">
        <v>858</v>
      </c>
      <c r="E71" s="296"/>
      <c r="F71" s="296" t="s">
        <v>792</v>
      </c>
      <c r="G71" s="296"/>
      <c r="H71" s="296"/>
      <c r="I71" s="296">
        <v>500</v>
      </c>
      <c r="J71" s="297"/>
      <c r="K71" s="221">
        <v>400</v>
      </c>
      <c r="L71" s="222">
        <v>326.13</v>
      </c>
      <c r="M71" s="223">
        <f t="shared" si="0"/>
        <v>0.815325</v>
      </c>
    </row>
    <row r="72" spans="1:13" ht="18.75" customHeight="1" thickBot="1">
      <c r="A72" s="216"/>
      <c r="B72" s="207" t="s">
        <v>516</v>
      </c>
      <c r="C72" s="220"/>
      <c r="D72" s="298" t="s">
        <v>542</v>
      </c>
      <c r="E72" s="298"/>
      <c r="F72" s="298" t="s">
        <v>11</v>
      </c>
      <c r="G72" s="298"/>
      <c r="H72" s="298"/>
      <c r="I72" s="298" t="s">
        <v>12</v>
      </c>
      <c r="J72" s="299"/>
      <c r="K72" s="217">
        <f>K73+K81+K89+K103</f>
        <v>12287.02</v>
      </c>
      <c r="L72" s="218">
        <f>L73+L81+L89+L103</f>
        <v>11173.939999999999</v>
      </c>
      <c r="M72" s="215">
        <f t="shared" si="0"/>
        <v>0.9094100929273329</v>
      </c>
    </row>
    <row r="73" spans="1:13" ht="15.75" customHeight="1" thickBot="1">
      <c r="A73" s="216"/>
      <c r="B73" s="207" t="s">
        <v>679</v>
      </c>
      <c r="C73" s="208"/>
      <c r="D73" s="298" t="s">
        <v>681</v>
      </c>
      <c r="E73" s="298"/>
      <c r="F73" s="298" t="s">
        <v>11</v>
      </c>
      <c r="G73" s="298"/>
      <c r="H73" s="298"/>
      <c r="I73" s="298" t="s">
        <v>12</v>
      </c>
      <c r="J73" s="299"/>
      <c r="K73" s="217">
        <f>K74</f>
        <v>1020.6</v>
      </c>
      <c r="L73" s="218">
        <f>L74</f>
        <v>274.77</v>
      </c>
      <c r="M73" s="215">
        <f t="shared" si="0"/>
        <v>0.26922398589065255</v>
      </c>
    </row>
    <row r="74" spans="1:13" ht="13.5" customHeight="1" thickBot="1">
      <c r="A74" s="216"/>
      <c r="B74" s="219" t="s">
        <v>794</v>
      </c>
      <c r="C74" s="220"/>
      <c r="D74" s="296" t="s">
        <v>681</v>
      </c>
      <c r="E74" s="296"/>
      <c r="F74" s="296" t="s">
        <v>682</v>
      </c>
      <c r="G74" s="296"/>
      <c r="H74" s="296"/>
      <c r="I74" s="296" t="s">
        <v>12</v>
      </c>
      <c r="J74" s="297"/>
      <c r="K74" s="221">
        <f>K75+K77+K79</f>
        <v>1020.6</v>
      </c>
      <c r="L74" s="222">
        <f>L75+L77+L79</f>
        <v>274.77</v>
      </c>
      <c r="M74" s="223">
        <f t="shared" si="0"/>
        <v>0.26922398589065255</v>
      </c>
    </row>
    <row r="75" spans="1:13" ht="54" customHeight="1" thickBot="1">
      <c r="A75" s="216"/>
      <c r="B75" s="219" t="s">
        <v>795</v>
      </c>
      <c r="C75" s="220"/>
      <c r="D75" s="296" t="s">
        <v>681</v>
      </c>
      <c r="E75" s="296"/>
      <c r="F75" s="296" t="s">
        <v>796</v>
      </c>
      <c r="G75" s="296"/>
      <c r="H75" s="296"/>
      <c r="I75" s="296" t="s">
        <v>12</v>
      </c>
      <c r="J75" s="297"/>
      <c r="K75" s="221">
        <f>K76</f>
        <v>100</v>
      </c>
      <c r="L75" s="222">
        <f>L76</f>
        <v>21.67</v>
      </c>
      <c r="M75" s="223">
        <f t="shared" si="0"/>
        <v>0.2167</v>
      </c>
    </row>
    <row r="76" spans="1:14" ht="18" customHeight="1" thickBot="1">
      <c r="A76" s="216"/>
      <c r="B76" s="219" t="s">
        <v>786</v>
      </c>
      <c r="C76" s="261" t="s">
        <v>880</v>
      </c>
      <c r="D76" s="296" t="s">
        <v>681</v>
      </c>
      <c r="E76" s="296"/>
      <c r="F76" s="296" t="s">
        <v>796</v>
      </c>
      <c r="G76" s="296"/>
      <c r="H76" s="296"/>
      <c r="I76" s="296" t="s">
        <v>86</v>
      </c>
      <c r="J76" s="297"/>
      <c r="K76" s="221">
        <v>100</v>
      </c>
      <c r="L76" s="222">
        <v>21.67</v>
      </c>
      <c r="M76" s="223">
        <f t="shared" si="0"/>
        <v>0.2167</v>
      </c>
      <c r="N76" s="206"/>
    </row>
    <row r="77" spans="1:13" ht="49.5" customHeight="1" thickBot="1">
      <c r="A77" s="216"/>
      <c r="B77" s="262" t="s">
        <v>870</v>
      </c>
      <c r="C77" s="232"/>
      <c r="D77" s="296" t="s">
        <v>681</v>
      </c>
      <c r="E77" s="296"/>
      <c r="F77" s="296" t="s">
        <v>871</v>
      </c>
      <c r="G77" s="296"/>
      <c r="H77" s="296"/>
      <c r="I77" s="296" t="s">
        <v>12</v>
      </c>
      <c r="J77" s="297"/>
      <c r="K77" s="221">
        <f>K78</f>
        <v>720.6</v>
      </c>
      <c r="L77" s="222">
        <f>L78</f>
        <v>99.5</v>
      </c>
      <c r="M77" s="223">
        <f t="shared" si="0"/>
        <v>0.13807937829586456</v>
      </c>
    </row>
    <row r="78" spans="1:13" ht="30.75" customHeight="1" thickBot="1">
      <c r="A78" s="216"/>
      <c r="B78" s="219" t="s">
        <v>748</v>
      </c>
      <c r="C78" s="261" t="s">
        <v>881</v>
      </c>
      <c r="D78" s="296" t="s">
        <v>681</v>
      </c>
      <c r="E78" s="296"/>
      <c r="F78" s="296" t="s">
        <v>871</v>
      </c>
      <c r="G78" s="296"/>
      <c r="H78" s="296"/>
      <c r="I78" s="296" t="s">
        <v>770</v>
      </c>
      <c r="J78" s="297"/>
      <c r="K78" s="221">
        <v>720.6</v>
      </c>
      <c r="L78" s="222">
        <v>99.5</v>
      </c>
      <c r="M78" s="223">
        <f t="shared" si="0"/>
        <v>0.13807937829586456</v>
      </c>
    </row>
    <row r="79" spans="1:13" ht="29.25" customHeight="1" thickBot="1">
      <c r="A79" s="216"/>
      <c r="B79" s="262" t="s">
        <v>891</v>
      </c>
      <c r="C79" s="232"/>
      <c r="D79" s="296" t="s">
        <v>681</v>
      </c>
      <c r="E79" s="296"/>
      <c r="F79" s="296" t="s">
        <v>871</v>
      </c>
      <c r="G79" s="296"/>
      <c r="H79" s="296"/>
      <c r="I79" s="296" t="s">
        <v>12</v>
      </c>
      <c r="J79" s="297"/>
      <c r="K79" s="221">
        <f>K80</f>
        <v>200</v>
      </c>
      <c r="L79" s="222">
        <f>L80</f>
        <v>153.6</v>
      </c>
      <c r="M79" s="223">
        <f t="shared" si="0"/>
        <v>0.768</v>
      </c>
    </row>
    <row r="80" spans="1:14" ht="26.25" customHeight="1" thickBot="1">
      <c r="A80" s="216"/>
      <c r="B80" s="219" t="s">
        <v>748</v>
      </c>
      <c r="C80" s="261" t="s">
        <v>882</v>
      </c>
      <c r="D80" s="296" t="s">
        <v>681</v>
      </c>
      <c r="E80" s="296"/>
      <c r="F80" s="296" t="s">
        <v>883</v>
      </c>
      <c r="G80" s="296"/>
      <c r="H80" s="296"/>
      <c r="I80" s="296" t="s">
        <v>770</v>
      </c>
      <c r="J80" s="297"/>
      <c r="K80" s="221">
        <v>200</v>
      </c>
      <c r="L80" s="222">
        <v>153.6</v>
      </c>
      <c r="M80" s="223">
        <f t="shared" si="0"/>
        <v>0.768</v>
      </c>
      <c r="N80" s="206"/>
    </row>
    <row r="81" spans="1:13" ht="18" customHeight="1" thickBot="1">
      <c r="A81" s="216"/>
      <c r="B81" s="207" t="s">
        <v>19</v>
      </c>
      <c r="C81" s="208"/>
      <c r="D81" s="298" t="s">
        <v>20</v>
      </c>
      <c r="E81" s="298"/>
      <c r="F81" s="298" t="s">
        <v>11</v>
      </c>
      <c r="G81" s="298"/>
      <c r="H81" s="298"/>
      <c r="I81" s="298" t="s">
        <v>12</v>
      </c>
      <c r="J81" s="299"/>
      <c r="K81" s="217">
        <f>K82</f>
        <v>6029.21</v>
      </c>
      <c r="L81" s="218">
        <f>L82</f>
        <v>6029.21</v>
      </c>
      <c r="M81" s="215">
        <f t="shared" si="0"/>
        <v>1</v>
      </c>
    </row>
    <row r="82" spans="1:13" ht="16.5" customHeight="1" thickBot="1">
      <c r="A82" s="216"/>
      <c r="B82" s="219" t="s">
        <v>797</v>
      </c>
      <c r="C82" s="220"/>
      <c r="D82" s="296" t="s">
        <v>20</v>
      </c>
      <c r="E82" s="296"/>
      <c r="F82" s="296" t="s">
        <v>24</v>
      </c>
      <c r="G82" s="296"/>
      <c r="H82" s="296"/>
      <c r="I82" s="296" t="s">
        <v>12</v>
      </c>
      <c r="J82" s="297"/>
      <c r="K82" s="221">
        <f>K83+K85+K87</f>
        <v>6029.21</v>
      </c>
      <c r="L82" s="222">
        <f>L83+L85+L87</f>
        <v>6029.21</v>
      </c>
      <c r="M82" s="223">
        <f aca="true" t="shared" si="6" ref="M82:M147">L82/K82</f>
        <v>1</v>
      </c>
    </row>
    <row r="83" spans="1:13" ht="16.5" customHeight="1" thickBot="1">
      <c r="A83" s="216"/>
      <c r="B83" s="219" t="s">
        <v>884</v>
      </c>
      <c r="C83" s="220"/>
      <c r="D83" s="296" t="s">
        <v>20</v>
      </c>
      <c r="E83" s="296"/>
      <c r="F83" s="296" t="s">
        <v>885</v>
      </c>
      <c r="G83" s="296"/>
      <c r="H83" s="296"/>
      <c r="I83" s="296" t="s">
        <v>12</v>
      </c>
      <c r="J83" s="297"/>
      <c r="K83" s="221">
        <f>K84</f>
        <v>3201.41</v>
      </c>
      <c r="L83" s="222">
        <f>L84</f>
        <v>3201.41</v>
      </c>
      <c r="M83" s="223">
        <f t="shared" si="6"/>
        <v>1</v>
      </c>
    </row>
    <row r="84" spans="1:14" ht="12.75" customHeight="1" thickBot="1">
      <c r="A84" s="216"/>
      <c r="B84" s="219" t="s">
        <v>786</v>
      </c>
      <c r="C84" s="261" t="s">
        <v>886</v>
      </c>
      <c r="D84" s="296" t="s">
        <v>20</v>
      </c>
      <c r="E84" s="296"/>
      <c r="F84" s="296" t="s">
        <v>885</v>
      </c>
      <c r="G84" s="296"/>
      <c r="H84" s="296"/>
      <c r="I84" s="296" t="s">
        <v>86</v>
      </c>
      <c r="J84" s="297"/>
      <c r="K84" s="221">
        <v>3201.41</v>
      </c>
      <c r="L84" s="222">
        <v>3201.41</v>
      </c>
      <c r="M84" s="223">
        <f t="shared" si="6"/>
        <v>1</v>
      </c>
      <c r="N84" s="206"/>
    </row>
    <row r="85" spans="1:13" ht="16.5" customHeight="1" thickBot="1">
      <c r="A85" s="216"/>
      <c r="B85" s="219" t="s">
        <v>887</v>
      </c>
      <c r="C85" s="220"/>
      <c r="D85" s="296" t="s">
        <v>20</v>
      </c>
      <c r="E85" s="296"/>
      <c r="F85" s="296" t="s">
        <v>888</v>
      </c>
      <c r="G85" s="296"/>
      <c r="H85" s="296"/>
      <c r="I85" s="296" t="s">
        <v>12</v>
      </c>
      <c r="J85" s="297"/>
      <c r="K85" s="221">
        <f>K86</f>
        <v>2577.8</v>
      </c>
      <c r="L85" s="222">
        <f>L86</f>
        <v>2577.8</v>
      </c>
      <c r="M85" s="223">
        <f t="shared" si="6"/>
        <v>1</v>
      </c>
    </row>
    <row r="86" spans="1:14" ht="15" customHeight="1" thickBot="1">
      <c r="A86" s="216"/>
      <c r="B86" s="219" t="s">
        <v>786</v>
      </c>
      <c r="C86" s="261" t="s">
        <v>889</v>
      </c>
      <c r="D86" s="296" t="s">
        <v>20</v>
      </c>
      <c r="E86" s="296"/>
      <c r="F86" s="296" t="s">
        <v>888</v>
      </c>
      <c r="G86" s="296"/>
      <c r="H86" s="296"/>
      <c r="I86" s="296" t="s">
        <v>86</v>
      </c>
      <c r="J86" s="297"/>
      <c r="K86" s="221">
        <v>2577.8</v>
      </c>
      <c r="L86" s="222">
        <v>2577.8</v>
      </c>
      <c r="M86" s="223">
        <f t="shared" si="6"/>
        <v>1</v>
      </c>
      <c r="N86" s="206"/>
    </row>
    <row r="87" spans="1:13" ht="24" customHeight="1" thickBot="1">
      <c r="A87" s="216"/>
      <c r="B87" s="219" t="s">
        <v>798</v>
      </c>
      <c r="C87" s="220"/>
      <c r="D87" s="296" t="s">
        <v>20</v>
      </c>
      <c r="E87" s="296"/>
      <c r="F87" s="296" t="s">
        <v>799</v>
      </c>
      <c r="G87" s="296"/>
      <c r="H87" s="296"/>
      <c r="I87" s="296" t="s">
        <v>12</v>
      </c>
      <c r="J87" s="297"/>
      <c r="K87" s="221">
        <f>K88</f>
        <v>250</v>
      </c>
      <c r="L87" s="222">
        <f>L88</f>
        <v>250</v>
      </c>
      <c r="M87" s="223">
        <f t="shared" si="6"/>
        <v>1</v>
      </c>
    </row>
    <row r="88" spans="1:14" ht="24" customHeight="1" thickBot="1">
      <c r="A88" s="216"/>
      <c r="B88" s="219" t="s">
        <v>748</v>
      </c>
      <c r="C88" s="261" t="s">
        <v>890</v>
      </c>
      <c r="D88" s="296" t="s">
        <v>20</v>
      </c>
      <c r="E88" s="296"/>
      <c r="F88" s="296" t="s">
        <v>799</v>
      </c>
      <c r="G88" s="296"/>
      <c r="H88" s="296"/>
      <c r="I88" s="296" t="s">
        <v>770</v>
      </c>
      <c r="J88" s="297"/>
      <c r="K88" s="221">
        <v>250</v>
      </c>
      <c r="L88" s="222">
        <v>250</v>
      </c>
      <c r="M88" s="223">
        <f t="shared" si="6"/>
        <v>1</v>
      </c>
      <c r="N88" s="206"/>
    </row>
    <row r="89" spans="1:13" ht="16.5" customHeight="1" thickBot="1">
      <c r="A89" s="216"/>
      <c r="B89" s="207" t="s">
        <v>800</v>
      </c>
      <c r="C89" s="208"/>
      <c r="D89" s="298" t="s">
        <v>859</v>
      </c>
      <c r="E89" s="298"/>
      <c r="F89" s="298" t="s">
        <v>11</v>
      </c>
      <c r="G89" s="298"/>
      <c r="H89" s="298"/>
      <c r="I89" s="298" t="s">
        <v>12</v>
      </c>
      <c r="J89" s="299"/>
      <c r="K89" s="217">
        <f>K90</f>
        <v>5237.21</v>
      </c>
      <c r="L89" s="218">
        <f>L90</f>
        <v>4869.959999999999</v>
      </c>
      <c r="M89" s="215">
        <f t="shared" si="6"/>
        <v>0.9298767855403925</v>
      </c>
    </row>
    <row r="90" spans="1:13" ht="16.5" customHeight="1" thickBot="1">
      <c r="A90" s="216"/>
      <c r="B90" s="219" t="s">
        <v>800</v>
      </c>
      <c r="C90" s="220"/>
      <c r="D90" s="296" t="s">
        <v>859</v>
      </c>
      <c r="E90" s="296"/>
      <c r="F90" s="296" t="s">
        <v>734</v>
      </c>
      <c r="G90" s="296"/>
      <c r="H90" s="296"/>
      <c r="I90" s="296" t="s">
        <v>12</v>
      </c>
      <c r="J90" s="297"/>
      <c r="K90" s="221">
        <f>K91+K93+K95+K97+K99+K101</f>
        <v>5237.21</v>
      </c>
      <c r="L90" s="221">
        <f>L91+L93+L95+L97+L99+L101</f>
        <v>4869.959999999999</v>
      </c>
      <c r="M90" s="223">
        <f t="shared" si="6"/>
        <v>0.9298767855403925</v>
      </c>
    </row>
    <row r="91" spans="1:13" ht="12.75" customHeight="1" thickBot="1">
      <c r="A91" s="216"/>
      <c r="B91" s="219" t="s">
        <v>735</v>
      </c>
      <c r="C91" s="220"/>
      <c r="D91" s="296" t="s">
        <v>859</v>
      </c>
      <c r="E91" s="296"/>
      <c r="F91" s="296" t="s">
        <v>801</v>
      </c>
      <c r="G91" s="296"/>
      <c r="H91" s="296"/>
      <c r="I91" s="296" t="s">
        <v>12</v>
      </c>
      <c r="J91" s="297"/>
      <c r="K91" s="221">
        <f>K92</f>
        <v>229</v>
      </c>
      <c r="L91" s="222">
        <f>L92</f>
        <v>214.53</v>
      </c>
      <c r="M91" s="223">
        <f t="shared" si="6"/>
        <v>0.9368122270742358</v>
      </c>
    </row>
    <row r="92" spans="1:14" ht="24" customHeight="1" thickBot="1">
      <c r="A92" s="216"/>
      <c r="B92" s="219" t="s">
        <v>748</v>
      </c>
      <c r="C92" s="261" t="s">
        <v>802</v>
      </c>
      <c r="D92" s="296" t="s">
        <v>859</v>
      </c>
      <c r="E92" s="296"/>
      <c r="F92" s="296" t="s">
        <v>801</v>
      </c>
      <c r="G92" s="296"/>
      <c r="H92" s="296"/>
      <c r="I92" s="296" t="s">
        <v>770</v>
      </c>
      <c r="J92" s="297"/>
      <c r="K92" s="221">
        <v>229</v>
      </c>
      <c r="L92" s="222">
        <v>214.53</v>
      </c>
      <c r="M92" s="223">
        <f t="shared" si="6"/>
        <v>0.9368122270742358</v>
      </c>
      <c r="N92" s="206"/>
    </row>
    <row r="93" spans="1:13" ht="52.5" customHeight="1" thickBot="1">
      <c r="A93" s="216"/>
      <c r="B93" s="219" t="s">
        <v>803</v>
      </c>
      <c r="C93" s="220"/>
      <c r="D93" s="296" t="s">
        <v>859</v>
      </c>
      <c r="E93" s="296"/>
      <c r="F93" s="296" t="s">
        <v>804</v>
      </c>
      <c r="G93" s="296"/>
      <c r="H93" s="296"/>
      <c r="I93" s="296" t="s">
        <v>12</v>
      </c>
      <c r="J93" s="297"/>
      <c r="K93" s="221">
        <f>K94</f>
        <v>2904.31</v>
      </c>
      <c r="L93" s="222">
        <f>L94</f>
        <v>2902.7</v>
      </c>
      <c r="M93" s="223">
        <f t="shared" si="6"/>
        <v>0.9994456514628259</v>
      </c>
    </row>
    <row r="94" spans="1:14" ht="27.75" customHeight="1" thickBot="1">
      <c r="A94" s="216"/>
      <c r="B94" s="219" t="s">
        <v>748</v>
      </c>
      <c r="C94" s="261" t="s">
        <v>805</v>
      </c>
      <c r="D94" s="296" t="s">
        <v>859</v>
      </c>
      <c r="E94" s="296"/>
      <c r="F94" s="296" t="s">
        <v>804</v>
      </c>
      <c r="G94" s="296"/>
      <c r="H94" s="296"/>
      <c r="I94" s="296">
        <v>500</v>
      </c>
      <c r="J94" s="297"/>
      <c r="K94" s="221">
        <v>2904.31</v>
      </c>
      <c r="L94" s="222">
        <v>2902.7</v>
      </c>
      <c r="M94" s="223">
        <f t="shared" si="6"/>
        <v>0.9994456514628259</v>
      </c>
      <c r="N94" s="206"/>
    </row>
    <row r="95" spans="1:13" ht="15.75" customHeight="1" thickBot="1">
      <c r="A95" s="216"/>
      <c r="B95" s="219" t="s">
        <v>736</v>
      </c>
      <c r="C95" s="220"/>
      <c r="D95" s="296" t="s">
        <v>859</v>
      </c>
      <c r="E95" s="296"/>
      <c r="F95" s="296" t="s">
        <v>806</v>
      </c>
      <c r="G95" s="296"/>
      <c r="H95" s="296"/>
      <c r="I95" s="296" t="s">
        <v>12</v>
      </c>
      <c r="J95" s="297"/>
      <c r="K95" s="221">
        <f>K96</f>
        <v>40</v>
      </c>
      <c r="L95" s="222">
        <f>L96</f>
        <v>39.9</v>
      </c>
      <c r="M95" s="223">
        <f t="shared" si="6"/>
        <v>0.9974999999999999</v>
      </c>
    </row>
    <row r="96" spans="1:14" ht="29.25" customHeight="1" thickBot="1">
      <c r="A96" s="216"/>
      <c r="B96" s="219" t="s">
        <v>748</v>
      </c>
      <c r="C96" s="261" t="s">
        <v>736</v>
      </c>
      <c r="D96" s="296" t="s">
        <v>859</v>
      </c>
      <c r="E96" s="296"/>
      <c r="F96" s="296" t="s">
        <v>806</v>
      </c>
      <c r="G96" s="296"/>
      <c r="H96" s="296"/>
      <c r="I96" s="296">
        <v>500</v>
      </c>
      <c r="J96" s="297"/>
      <c r="K96" s="221">
        <v>40</v>
      </c>
      <c r="L96" s="222">
        <v>39.9</v>
      </c>
      <c r="M96" s="223">
        <f t="shared" si="6"/>
        <v>0.9974999999999999</v>
      </c>
      <c r="N96" s="206"/>
    </row>
    <row r="97" spans="1:13" ht="25.5" customHeight="1" thickBot="1">
      <c r="A97" s="216"/>
      <c r="B97" s="219" t="s">
        <v>737</v>
      </c>
      <c r="C97" s="220"/>
      <c r="D97" s="296" t="s">
        <v>859</v>
      </c>
      <c r="E97" s="296"/>
      <c r="F97" s="296" t="s">
        <v>807</v>
      </c>
      <c r="G97" s="296"/>
      <c r="H97" s="296"/>
      <c r="I97" s="296" t="s">
        <v>12</v>
      </c>
      <c r="J97" s="297"/>
      <c r="K97" s="221">
        <f>K98</f>
        <v>10</v>
      </c>
      <c r="L97" s="222">
        <f>L98</f>
        <v>8</v>
      </c>
      <c r="M97" s="223">
        <f t="shared" si="6"/>
        <v>0.8</v>
      </c>
    </row>
    <row r="98" spans="1:14" ht="25.5" customHeight="1" thickBot="1">
      <c r="A98" s="216"/>
      <c r="B98" s="219" t="s">
        <v>748</v>
      </c>
      <c r="C98" s="261" t="s">
        <v>808</v>
      </c>
      <c r="D98" s="296" t="s">
        <v>859</v>
      </c>
      <c r="E98" s="296"/>
      <c r="F98" s="296" t="s">
        <v>807</v>
      </c>
      <c r="G98" s="296"/>
      <c r="H98" s="296"/>
      <c r="I98" s="296">
        <v>500</v>
      </c>
      <c r="J98" s="297"/>
      <c r="K98" s="221">
        <v>10</v>
      </c>
      <c r="L98" s="222">
        <v>8</v>
      </c>
      <c r="M98" s="223">
        <f t="shared" si="6"/>
        <v>0.8</v>
      </c>
      <c r="N98" s="206"/>
    </row>
    <row r="99" spans="1:13" ht="30" customHeight="1" thickBot="1">
      <c r="A99" s="216"/>
      <c r="B99" s="219" t="s">
        <v>809</v>
      </c>
      <c r="C99" s="220"/>
      <c r="D99" s="296" t="s">
        <v>859</v>
      </c>
      <c r="E99" s="296"/>
      <c r="F99" s="296" t="s">
        <v>810</v>
      </c>
      <c r="G99" s="296"/>
      <c r="H99" s="296"/>
      <c r="I99" s="296" t="s">
        <v>12</v>
      </c>
      <c r="J99" s="297"/>
      <c r="K99" s="221">
        <f>K100</f>
        <v>1693.9</v>
      </c>
      <c r="L99" s="222">
        <f>L100</f>
        <v>1679.35</v>
      </c>
      <c r="M99" s="223">
        <f t="shared" si="6"/>
        <v>0.9914103548025266</v>
      </c>
    </row>
    <row r="100" spans="1:14" ht="27" customHeight="1" thickBot="1">
      <c r="A100" s="216"/>
      <c r="B100" s="219" t="s">
        <v>748</v>
      </c>
      <c r="C100" s="261" t="s">
        <v>811</v>
      </c>
      <c r="D100" s="296" t="s">
        <v>859</v>
      </c>
      <c r="E100" s="296"/>
      <c r="F100" s="296" t="s">
        <v>810</v>
      </c>
      <c r="G100" s="296"/>
      <c r="H100" s="296"/>
      <c r="I100" s="296">
        <v>500</v>
      </c>
      <c r="J100" s="297"/>
      <c r="K100" s="221">
        <v>1693.9</v>
      </c>
      <c r="L100" s="222">
        <v>1679.35</v>
      </c>
      <c r="M100" s="223">
        <f t="shared" si="6"/>
        <v>0.9914103548025266</v>
      </c>
      <c r="N100" s="206"/>
    </row>
    <row r="101" spans="1:14" ht="27" customHeight="1" thickBot="1">
      <c r="A101" s="216"/>
      <c r="B101" s="207" t="s">
        <v>787</v>
      </c>
      <c r="C101" s="208" t="s">
        <v>901</v>
      </c>
      <c r="D101" s="298" t="s">
        <v>859</v>
      </c>
      <c r="E101" s="298"/>
      <c r="F101" s="298" t="s">
        <v>902</v>
      </c>
      <c r="G101" s="298"/>
      <c r="H101" s="298"/>
      <c r="I101" s="298">
        <v>500</v>
      </c>
      <c r="J101" s="298"/>
      <c r="K101" s="209">
        <f>K102</f>
        <v>360</v>
      </c>
      <c r="L101" s="209">
        <f>L102</f>
        <v>25.48</v>
      </c>
      <c r="M101" s="215">
        <f t="shared" si="6"/>
        <v>0.07077777777777777</v>
      </c>
      <c r="N101" s="206"/>
    </row>
    <row r="102" spans="1:14" ht="25.5" customHeight="1" thickBot="1">
      <c r="A102" s="216"/>
      <c r="B102" s="219" t="s">
        <v>904</v>
      </c>
      <c r="C102" s="220" t="s">
        <v>901</v>
      </c>
      <c r="D102" s="296" t="s">
        <v>859</v>
      </c>
      <c r="E102" s="296"/>
      <c r="F102" s="296" t="s">
        <v>905</v>
      </c>
      <c r="G102" s="296"/>
      <c r="H102" s="296"/>
      <c r="I102" s="296">
        <v>500</v>
      </c>
      <c r="J102" s="296"/>
      <c r="K102" s="224">
        <v>360</v>
      </c>
      <c r="L102" s="222">
        <v>25.48</v>
      </c>
      <c r="M102" s="223">
        <f t="shared" si="6"/>
        <v>0.07077777777777777</v>
      </c>
      <c r="N102" s="206"/>
    </row>
    <row r="103" spans="1:13" ht="24.75" customHeight="1" hidden="1">
      <c r="A103" s="216"/>
      <c r="B103" s="207" t="s">
        <v>518</v>
      </c>
      <c r="C103" s="208"/>
      <c r="D103" s="298" t="s">
        <v>860</v>
      </c>
      <c r="E103" s="298"/>
      <c r="F103" s="298" t="s">
        <v>11</v>
      </c>
      <c r="G103" s="298"/>
      <c r="H103" s="298"/>
      <c r="I103" s="298" t="s">
        <v>12</v>
      </c>
      <c r="J103" s="299"/>
      <c r="K103" s="217">
        <f>K104+K107</f>
        <v>0</v>
      </c>
      <c r="L103" s="218">
        <f>L104+L107</f>
        <v>0</v>
      </c>
      <c r="M103" s="215" t="e">
        <f t="shared" si="6"/>
        <v>#DIV/0!</v>
      </c>
    </row>
    <row r="104" spans="1:13" ht="18.75" customHeight="1" hidden="1">
      <c r="A104" s="216"/>
      <c r="B104" s="219" t="s">
        <v>745</v>
      </c>
      <c r="C104" s="220"/>
      <c r="D104" s="296" t="s">
        <v>860</v>
      </c>
      <c r="E104" s="296"/>
      <c r="F104" s="296" t="s">
        <v>746</v>
      </c>
      <c r="G104" s="296"/>
      <c r="H104" s="296"/>
      <c r="I104" s="296" t="s">
        <v>12</v>
      </c>
      <c r="J104" s="297"/>
      <c r="K104" s="221">
        <f>K105</f>
        <v>0</v>
      </c>
      <c r="L104" s="222">
        <f>L105</f>
        <v>0</v>
      </c>
      <c r="M104" s="223" t="e">
        <f t="shared" si="6"/>
        <v>#DIV/0!</v>
      </c>
    </row>
    <row r="105" spans="1:13" ht="21" customHeight="1" hidden="1">
      <c r="A105" s="216"/>
      <c r="B105" s="219" t="s">
        <v>37</v>
      </c>
      <c r="C105" s="220"/>
      <c r="D105" s="296" t="s">
        <v>860</v>
      </c>
      <c r="E105" s="296"/>
      <c r="F105" s="296" t="s">
        <v>812</v>
      </c>
      <c r="G105" s="296"/>
      <c r="H105" s="296"/>
      <c r="I105" s="296" t="s">
        <v>12</v>
      </c>
      <c r="J105" s="297"/>
      <c r="K105" s="221">
        <f>K106</f>
        <v>0</v>
      </c>
      <c r="L105" s="222">
        <f>L106</f>
        <v>0</v>
      </c>
      <c r="M105" s="223" t="e">
        <f t="shared" si="6"/>
        <v>#DIV/0!</v>
      </c>
    </row>
    <row r="106" spans="1:13" ht="26.25" hidden="1" thickBot="1">
      <c r="A106" s="216"/>
      <c r="B106" s="219" t="s">
        <v>813</v>
      </c>
      <c r="C106" s="220"/>
      <c r="D106" s="296" t="s">
        <v>860</v>
      </c>
      <c r="E106" s="296"/>
      <c r="F106" s="296" t="s">
        <v>812</v>
      </c>
      <c r="G106" s="296"/>
      <c r="H106" s="296"/>
      <c r="I106" s="296" t="s">
        <v>525</v>
      </c>
      <c r="J106" s="297"/>
      <c r="K106" s="221"/>
      <c r="L106" s="222"/>
      <c r="M106" s="223" t="e">
        <f t="shared" si="6"/>
        <v>#DIV/0!</v>
      </c>
    </row>
    <row r="107" spans="1:13" ht="26.25" customHeight="1" hidden="1">
      <c r="A107" s="216"/>
      <c r="B107" s="219" t="s">
        <v>814</v>
      </c>
      <c r="C107" s="220"/>
      <c r="D107" s="296" t="s">
        <v>860</v>
      </c>
      <c r="E107" s="296"/>
      <c r="F107" s="296" t="s">
        <v>489</v>
      </c>
      <c r="G107" s="296"/>
      <c r="H107" s="296"/>
      <c r="I107" s="296" t="s">
        <v>12</v>
      </c>
      <c r="J107" s="297"/>
      <c r="K107" s="221">
        <f>K108</f>
        <v>0</v>
      </c>
      <c r="L107" s="222">
        <f>L108</f>
        <v>0</v>
      </c>
      <c r="M107" s="223" t="e">
        <f t="shared" si="6"/>
        <v>#DIV/0!</v>
      </c>
    </row>
    <row r="108" spans="1:13" ht="24.75" customHeight="1" hidden="1">
      <c r="A108" s="216"/>
      <c r="B108" s="219" t="s">
        <v>815</v>
      </c>
      <c r="C108" s="220"/>
      <c r="D108" s="296" t="s">
        <v>860</v>
      </c>
      <c r="E108" s="296"/>
      <c r="F108" s="296" t="s">
        <v>816</v>
      </c>
      <c r="G108" s="296"/>
      <c r="H108" s="296"/>
      <c r="I108" s="296" t="s">
        <v>12</v>
      </c>
      <c r="J108" s="297"/>
      <c r="K108" s="221">
        <f>K109</f>
        <v>0</v>
      </c>
      <c r="L108" s="222">
        <f>L109</f>
        <v>0</v>
      </c>
      <c r="M108" s="223" t="e">
        <f t="shared" si="6"/>
        <v>#DIV/0!</v>
      </c>
    </row>
    <row r="109" spans="1:13" ht="17.25" customHeight="1" hidden="1">
      <c r="A109" s="216"/>
      <c r="B109" s="219" t="s">
        <v>817</v>
      </c>
      <c r="C109" s="220"/>
      <c r="D109" s="296" t="s">
        <v>860</v>
      </c>
      <c r="E109" s="296"/>
      <c r="F109" s="296" t="s">
        <v>816</v>
      </c>
      <c r="G109" s="296"/>
      <c r="H109" s="296"/>
      <c r="I109" s="296" t="s">
        <v>45</v>
      </c>
      <c r="J109" s="297"/>
      <c r="K109" s="221"/>
      <c r="L109" s="222"/>
      <c r="M109" s="223" t="e">
        <f t="shared" si="6"/>
        <v>#DIV/0!</v>
      </c>
    </row>
    <row r="110" spans="1:13" ht="16.5" customHeight="1" thickBot="1">
      <c r="A110" s="216"/>
      <c r="B110" s="207" t="s">
        <v>65</v>
      </c>
      <c r="C110" s="208"/>
      <c r="D110" s="298" t="s">
        <v>66</v>
      </c>
      <c r="E110" s="298"/>
      <c r="F110" s="298" t="s">
        <v>11</v>
      </c>
      <c r="G110" s="298"/>
      <c r="H110" s="298"/>
      <c r="I110" s="298" t="s">
        <v>12</v>
      </c>
      <c r="J110" s="299"/>
      <c r="K110" s="217">
        <f>K111</f>
        <v>55.61</v>
      </c>
      <c r="L110" s="217">
        <f>L111</f>
        <v>51.87</v>
      </c>
      <c r="M110" s="215">
        <f t="shared" si="6"/>
        <v>0.932745909009171</v>
      </c>
    </row>
    <row r="111" spans="1:13" ht="16.5" customHeight="1" thickBot="1">
      <c r="A111" s="216"/>
      <c r="B111" s="207" t="s">
        <v>267</v>
      </c>
      <c r="C111" s="208"/>
      <c r="D111" s="298" t="s">
        <v>268</v>
      </c>
      <c r="E111" s="298"/>
      <c r="F111" s="298" t="s">
        <v>11</v>
      </c>
      <c r="G111" s="298"/>
      <c r="H111" s="298"/>
      <c r="I111" s="298" t="s">
        <v>12</v>
      </c>
      <c r="J111" s="299"/>
      <c r="K111" s="217">
        <f>K112+K115</f>
        <v>55.61</v>
      </c>
      <c r="L111" s="218">
        <f>L112+L115</f>
        <v>51.87</v>
      </c>
      <c r="M111" s="215">
        <f t="shared" si="6"/>
        <v>0.932745909009171</v>
      </c>
    </row>
    <row r="112" spans="1:13" ht="26.25" customHeight="1" thickBot="1">
      <c r="A112" s="216"/>
      <c r="B112" s="219" t="s">
        <v>486</v>
      </c>
      <c r="C112" s="220"/>
      <c r="D112" s="296" t="s">
        <v>268</v>
      </c>
      <c r="E112" s="296"/>
      <c r="F112" s="296" t="s">
        <v>487</v>
      </c>
      <c r="G112" s="296"/>
      <c r="H112" s="296"/>
      <c r="I112" s="296" t="s">
        <v>12</v>
      </c>
      <c r="J112" s="297"/>
      <c r="K112" s="221">
        <f>K113</f>
        <v>55.61</v>
      </c>
      <c r="L112" s="222">
        <f>L113</f>
        <v>51.87</v>
      </c>
      <c r="M112" s="223">
        <f t="shared" si="6"/>
        <v>0.932745909009171</v>
      </c>
    </row>
    <row r="113" spans="1:13" ht="27.75" customHeight="1" thickBot="1">
      <c r="A113" s="216"/>
      <c r="B113" s="219" t="s">
        <v>818</v>
      </c>
      <c r="C113" s="220"/>
      <c r="D113" s="296" t="s">
        <v>268</v>
      </c>
      <c r="E113" s="296"/>
      <c r="F113" s="296" t="s">
        <v>819</v>
      </c>
      <c r="G113" s="296"/>
      <c r="H113" s="296"/>
      <c r="I113" s="296" t="s">
        <v>12</v>
      </c>
      <c r="J113" s="297"/>
      <c r="K113" s="221">
        <f>K114</f>
        <v>55.61</v>
      </c>
      <c r="L113" s="222">
        <f>L114</f>
        <v>51.87</v>
      </c>
      <c r="M113" s="223">
        <f>L113/K113</f>
        <v>0.932745909009171</v>
      </c>
    </row>
    <row r="114" spans="1:13" ht="25.5" customHeight="1" thickBot="1">
      <c r="A114" s="216"/>
      <c r="B114" s="219" t="s">
        <v>748</v>
      </c>
      <c r="C114" s="261" t="s">
        <v>820</v>
      </c>
      <c r="D114" s="296" t="s">
        <v>268</v>
      </c>
      <c r="E114" s="296"/>
      <c r="F114" s="296" t="s">
        <v>819</v>
      </c>
      <c r="G114" s="296"/>
      <c r="H114" s="296"/>
      <c r="I114" s="296">
        <v>500</v>
      </c>
      <c r="J114" s="297"/>
      <c r="K114" s="221">
        <v>55.61</v>
      </c>
      <c r="L114" s="222">
        <v>51.87</v>
      </c>
      <c r="M114" s="223">
        <f t="shared" si="6"/>
        <v>0.932745909009171</v>
      </c>
    </row>
    <row r="115" spans="1:13" ht="15.75" customHeight="1" hidden="1">
      <c r="A115" s="216"/>
      <c r="B115" s="219" t="s">
        <v>821</v>
      </c>
      <c r="C115" s="220"/>
      <c r="D115" s="296" t="s">
        <v>268</v>
      </c>
      <c r="E115" s="296"/>
      <c r="F115" s="296" t="s">
        <v>822</v>
      </c>
      <c r="G115" s="296"/>
      <c r="H115" s="296"/>
      <c r="I115" s="296" t="s">
        <v>12</v>
      </c>
      <c r="J115" s="297"/>
      <c r="K115" s="221">
        <f>K116</f>
        <v>0</v>
      </c>
      <c r="L115" s="222">
        <f>L116</f>
        <v>0</v>
      </c>
      <c r="M115" s="223" t="e">
        <f t="shared" si="6"/>
        <v>#DIV/0!</v>
      </c>
    </row>
    <row r="116" spans="1:13" ht="16.5" hidden="1" thickBot="1">
      <c r="A116" s="216"/>
      <c r="B116" s="219" t="s">
        <v>823</v>
      </c>
      <c r="C116" s="220"/>
      <c r="D116" s="296" t="s">
        <v>268</v>
      </c>
      <c r="E116" s="296"/>
      <c r="F116" s="296" t="s">
        <v>824</v>
      </c>
      <c r="G116" s="296"/>
      <c r="H116" s="296"/>
      <c r="I116" s="296" t="s">
        <v>12</v>
      </c>
      <c r="J116" s="297"/>
      <c r="K116" s="221">
        <f>K117</f>
        <v>0</v>
      </c>
      <c r="L116" s="222">
        <f>L117</f>
        <v>0</v>
      </c>
      <c r="M116" s="223" t="e">
        <f t="shared" si="6"/>
        <v>#DIV/0!</v>
      </c>
    </row>
    <row r="117" spans="1:13" ht="27" customHeight="1" hidden="1">
      <c r="A117" s="216"/>
      <c r="B117" s="219" t="s">
        <v>748</v>
      </c>
      <c r="C117" s="261"/>
      <c r="D117" s="296" t="s">
        <v>268</v>
      </c>
      <c r="E117" s="296"/>
      <c r="F117" s="296" t="s">
        <v>824</v>
      </c>
      <c r="G117" s="296"/>
      <c r="H117" s="296"/>
      <c r="I117" s="296">
        <v>500</v>
      </c>
      <c r="J117" s="297"/>
      <c r="K117" s="221"/>
      <c r="L117" s="222"/>
      <c r="M117" s="223" t="e">
        <f t="shared" si="6"/>
        <v>#DIV/0!</v>
      </c>
    </row>
    <row r="118" spans="1:13" ht="25.5" customHeight="1" thickBot="1">
      <c r="A118" s="216"/>
      <c r="B118" s="207" t="s">
        <v>28</v>
      </c>
      <c r="C118" s="208"/>
      <c r="D118" s="298" t="s">
        <v>29</v>
      </c>
      <c r="E118" s="298"/>
      <c r="F118" s="298" t="s">
        <v>11</v>
      </c>
      <c r="G118" s="298"/>
      <c r="H118" s="298"/>
      <c r="I118" s="298" t="s">
        <v>12</v>
      </c>
      <c r="J118" s="299"/>
      <c r="K118" s="217">
        <f>K119</f>
        <v>100</v>
      </c>
      <c r="L118" s="218">
        <f>L119</f>
        <v>100</v>
      </c>
      <c r="M118" s="215">
        <f t="shared" si="6"/>
        <v>1</v>
      </c>
    </row>
    <row r="119" spans="1:13" ht="20.25" customHeight="1" thickBot="1">
      <c r="A119" s="216"/>
      <c r="B119" s="207" t="s">
        <v>825</v>
      </c>
      <c r="C119" s="208"/>
      <c r="D119" s="298" t="s">
        <v>33</v>
      </c>
      <c r="E119" s="298"/>
      <c r="F119" s="298" t="s">
        <v>11</v>
      </c>
      <c r="G119" s="298"/>
      <c r="H119" s="298"/>
      <c r="I119" s="298" t="s">
        <v>12</v>
      </c>
      <c r="J119" s="299"/>
      <c r="K119" s="217">
        <f>K120+K123+K126</f>
        <v>100</v>
      </c>
      <c r="L119" s="218">
        <f>L120+L123+L126</f>
        <v>100</v>
      </c>
      <c r="M119" s="215">
        <f t="shared" si="6"/>
        <v>1</v>
      </c>
    </row>
    <row r="120" spans="1:13" ht="38.25" customHeight="1" hidden="1">
      <c r="A120" s="216"/>
      <c r="B120" s="219" t="s">
        <v>738</v>
      </c>
      <c r="C120" s="220"/>
      <c r="D120" s="296" t="s">
        <v>33</v>
      </c>
      <c r="E120" s="296"/>
      <c r="F120" s="296" t="s">
        <v>826</v>
      </c>
      <c r="G120" s="296"/>
      <c r="H120" s="296"/>
      <c r="I120" s="296" t="s">
        <v>12</v>
      </c>
      <c r="J120" s="297"/>
      <c r="K120" s="221">
        <f>K121</f>
        <v>0</v>
      </c>
      <c r="L120" s="222">
        <f>L121</f>
        <v>0</v>
      </c>
      <c r="M120" s="223" t="e">
        <f t="shared" si="6"/>
        <v>#DIV/0!</v>
      </c>
    </row>
    <row r="121" spans="1:13" ht="38.25" customHeight="1" hidden="1">
      <c r="A121" s="216"/>
      <c r="B121" s="219" t="s">
        <v>738</v>
      </c>
      <c r="C121" s="220"/>
      <c r="D121" s="296" t="s">
        <v>33</v>
      </c>
      <c r="E121" s="296"/>
      <c r="F121" s="296" t="s">
        <v>826</v>
      </c>
      <c r="G121" s="296"/>
      <c r="H121" s="296"/>
      <c r="I121" s="296" t="s">
        <v>12</v>
      </c>
      <c r="J121" s="297"/>
      <c r="K121" s="221">
        <f>K122</f>
        <v>0</v>
      </c>
      <c r="L121" s="222">
        <f>L122</f>
        <v>0</v>
      </c>
      <c r="M121" s="223" t="e">
        <f t="shared" si="6"/>
        <v>#DIV/0!</v>
      </c>
    </row>
    <row r="122" spans="1:13" ht="0.75" customHeight="1" hidden="1">
      <c r="A122" s="216"/>
      <c r="B122" s="219" t="s">
        <v>827</v>
      </c>
      <c r="C122" s="261" t="s">
        <v>828</v>
      </c>
      <c r="D122" s="296" t="s">
        <v>33</v>
      </c>
      <c r="E122" s="296"/>
      <c r="F122" s="296" t="s">
        <v>826</v>
      </c>
      <c r="G122" s="296"/>
      <c r="H122" s="296"/>
      <c r="I122" s="296" t="s">
        <v>244</v>
      </c>
      <c r="J122" s="297"/>
      <c r="K122" s="221"/>
      <c r="L122" s="222"/>
      <c r="M122" s="223" t="e">
        <f t="shared" si="6"/>
        <v>#DIV/0!</v>
      </c>
    </row>
    <row r="123" spans="1:13" ht="26.25" customHeight="1" hidden="1">
      <c r="A123" s="216"/>
      <c r="B123" s="219" t="s">
        <v>42</v>
      </c>
      <c r="C123" s="220"/>
      <c r="D123" s="296" t="s">
        <v>33</v>
      </c>
      <c r="E123" s="296"/>
      <c r="F123" s="296" t="s">
        <v>829</v>
      </c>
      <c r="G123" s="296"/>
      <c r="H123" s="296"/>
      <c r="I123" s="296" t="s">
        <v>12</v>
      </c>
      <c r="J123" s="297"/>
      <c r="K123" s="221">
        <f>K124</f>
        <v>0</v>
      </c>
      <c r="L123" s="222">
        <f>L124</f>
        <v>0</v>
      </c>
      <c r="M123" s="223" t="e">
        <f t="shared" si="6"/>
        <v>#DIV/0!</v>
      </c>
    </row>
    <row r="124" spans="1:13" ht="16.5" customHeight="1" hidden="1">
      <c r="A124" s="216"/>
      <c r="B124" s="219" t="s">
        <v>37</v>
      </c>
      <c r="C124" s="220"/>
      <c r="D124" s="296" t="s">
        <v>33</v>
      </c>
      <c r="E124" s="296"/>
      <c r="F124" s="296" t="s">
        <v>830</v>
      </c>
      <c r="G124" s="296"/>
      <c r="H124" s="296"/>
      <c r="I124" s="296" t="s">
        <v>12</v>
      </c>
      <c r="J124" s="297"/>
      <c r="K124" s="221">
        <f>K125</f>
        <v>0</v>
      </c>
      <c r="L124" s="222">
        <f>L125</f>
        <v>0</v>
      </c>
      <c r="M124" s="223" t="e">
        <f t="shared" si="6"/>
        <v>#DIV/0!</v>
      </c>
    </row>
    <row r="125" spans="1:13" ht="45.75" hidden="1" thickBot="1">
      <c r="A125" s="216"/>
      <c r="B125" s="219" t="s">
        <v>813</v>
      </c>
      <c r="C125" s="261" t="s">
        <v>831</v>
      </c>
      <c r="D125" s="296" t="s">
        <v>33</v>
      </c>
      <c r="E125" s="296"/>
      <c r="F125" s="296" t="s">
        <v>830</v>
      </c>
      <c r="G125" s="296"/>
      <c r="H125" s="296"/>
      <c r="I125" s="296" t="s">
        <v>525</v>
      </c>
      <c r="J125" s="297"/>
      <c r="K125" s="221"/>
      <c r="L125" s="222"/>
      <c r="M125" s="223" t="e">
        <f t="shared" si="6"/>
        <v>#DIV/0!</v>
      </c>
    </row>
    <row r="126" spans="1:13" ht="39" customHeight="1" thickBot="1">
      <c r="A126" s="216"/>
      <c r="B126" s="263" t="s">
        <v>832</v>
      </c>
      <c r="C126" s="220"/>
      <c r="D126" s="296" t="s">
        <v>33</v>
      </c>
      <c r="E126" s="296"/>
      <c r="F126" s="296" t="s">
        <v>833</v>
      </c>
      <c r="G126" s="296"/>
      <c r="H126" s="296"/>
      <c r="I126" s="296" t="s">
        <v>12</v>
      </c>
      <c r="J126" s="297"/>
      <c r="K126" s="221">
        <f>K127</f>
        <v>100</v>
      </c>
      <c r="L126" s="222">
        <f>L127</f>
        <v>100</v>
      </c>
      <c r="M126" s="223">
        <f t="shared" si="6"/>
        <v>1</v>
      </c>
    </row>
    <row r="127" spans="1:13" ht="37.5" customHeight="1" thickBot="1">
      <c r="A127" s="216"/>
      <c r="B127" s="219" t="s">
        <v>834</v>
      </c>
      <c r="C127" s="220"/>
      <c r="D127" s="296" t="s">
        <v>33</v>
      </c>
      <c r="E127" s="296"/>
      <c r="F127" s="296" t="s">
        <v>835</v>
      </c>
      <c r="G127" s="296"/>
      <c r="H127" s="296"/>
      <c r="I127" s="296" t="s">
        <v>12</v>
      </c>
      <c r="J127" s="297"/>
      <c r="K127" s="221">
        <f>K128</f>
        <v>100</v>
      </c>
      <c r="L127" s="222">
        <f>L128</f>
        <v>100</v>
      </c>
      <c r="M127" s="223">
        <f t="shared" si="6"/>
        <v>1</v>
      </c>
    </row>
    <row r="128" spans="1:13" ht="15.75" customHeight="1" thickBot="1">
      <c r="A128" s="216"/>
      <c r="B128" s="219" t="s">
        <v>759</v>
      </c>
      <c r="C128" s="220" t="s">
        <v>836</v>
      </c>
      <c r="D128" s="296" t="s">
        <v>33</v>
      </c>
      <c r="E128" s="296"/>
      <c r="F128" s="296" t="s">
        <v>835</v>
      </c>
      <c r="G128" s="296"/>
      <c r="H128" s="296"/>
      <c r="I128" s="296" t="s">
        <v>146</v>
      </c>
      <c r="J128" s="297"/>
      <c r="K128" s="221">
        <v>100</v>
      </c>
      <c r="L128" s="222">
        <v>100</v>
      </c>
      <c r="M128" s="223">
        <f t="shared" si="6"/>
        <v>1</v>
      </c>
    </row>
    <row r="129" spans="1:13" ht="25.5" customHeight="1" thickBot="1">
      <c r="A129" s="216"/>
      <c r="B129" s="207" t="s">
        <v>837</v>
      </c>
      <c r="C129" s="208"/>
      <c r="D129" s="298" t="s">
        <v>530</v>
      </c>
      <c r="E129" s="298"/>
      <c r="F129" s="298" t="s">
        <v>11</v>
      </c>
      <c r="G129" s="298"/>
      <c r="H129" s="298"/>
      <c r="I129" s="298" t="s">
        <v>12</v>
      </c>
      <c r="J129" s="299"/>
      <c r="K129" s="217">
        <f aca="true" t="shared" si="7" ref="K129:L132">K130</f>
        <v>100</v>
      </c>
      <c r="L129" s="218">
        <f t="shared" si="7"/>
        <v>92.6</v>
      </c>
      <c r="M129" s="215">
        <f t="shared" si="6"/>
        <v>0.9259999999999999</v>
      </c>
    </row>
    <row r="130" spans="1:13" ht="18.75" customHeight="1" thickBot="1">
      <c r="A130" s="216"/>
      <c r="B130" s="207" t="s">
        <v>838</v>
      </c>
      <c r="C130" s="208"/>
      <c r="D130" s="298" t="s">
        <v>861</v>
      </c>
      <c r="E130" s="298"/>
      <c r="F130" s="298" t="s">
        <v>11</v>
      </c>
      <c r="G130" s="298"/>
      <c r="H130" s="298"/>
      <c r="I130" s="298" t="s">
        <v>12</v>
      </c>
      <c r="J130" s="299"/>
      <c r="K130" s="217">
        <f t="shared" si="7"/>
        <v>100</v>
      </c>
      <c r="L130" s="218">
        <f t="shared" si="7"/>
        <v>92.6</v>
      </c>
      <c r="M130" s="223">
        <f t="shared" si="6"/>
        <v>0.9259999999999999</v>
      </c>
    </row>
    <row r="131" spans="1:13" ht="15.75" customHeight="1" thickBot="1">
      <c r="A131" s="216"/>
      <c r="B131" s="219" t="s">
        <v>494</v>
      </c>
      <c r="C131" s="220"/>
      <c r="D131" s="296" t="s">
        <v>861</v>
      </c>
      <c r="E131" s="296"/>
      <c r="F131" s="296" t="s">
        <v>495</v>
      </c>
      <c r="G131" s="296"/>
      <c r="H131" s="296"/>
      <c r="I131" s="296" t="s">
        <v>12</v>
      </c>
      <c r="J131" s="297"/>
      <c r="K131" s="221">
        <f t="shared" si="7"/>
        <v>100</v>
      </c>
      <c r="L131" s="222">
        <f t="shared" si="7"/>
        <v>92.6</v>
      </c>
      <c r="M131" s="223">
        <f t="shared" si="6"/>
        <v>0.9259999999999999</v>
      </c>
    </row>
    <row r="132" spans="1:13" ht="25.5" customHeight="1" thickBot="1">
      <c r="A132" s="216"/>
      <c r="B132" s="219" t="s">
        <v>839</v>
      </c>
      <c r="C132" s="220"/>
      <c r="D132" s="296" t="s">
        <v>861</v>
      </c>
      <c r="E132" s="296"/>
      <c r="F132" s="296" t="s">
        <v>840</v>
      </c>
      <c r="G132" s="296"/>
      <c r="H132" s="296"/>
      <c r="I132" s="296" t="s">
        <v>12</v>
      </c>
      <c r="J132" s="297"/>
      <c r="K132" s="221">
        <f t="shared" si="7"/>
        <v>100</v>
      </c>
      <c r="L132" s="222">
        <f t="shared" si="7"/>
        <v>92.6</v>
      </c>
      <c r="M132" s="223">
        <f t="shared" si="6"/>
        <v>0.9259999999999999</v>
      </c>
    </row>
    <row r="133" spans="1:13" ht="22.5" customHeight="1" thickBot="1">
      <c r="A133" s="216"/>
      <c r="B133" s="219" t="s">
        <v>748</v>
      </c>
      <c r="C133" s="261" t="s">
        <v>841</v>
      </c>
      <c r="D133" s="296" t="s">
        <v>861</v>
      </c>
      <c r="E133" s="296"/>
      <c r="F133" s="296" t="s">
        <v>840</v>
      </c>
      <c r="G133" s="296"/>
      <c r="H133" s="296"/>
      <c r="I133" s="296" t="s">
        <v>770</v>
      </c>
      <c r="J133" s="297"/>
      <c r="K133" s="221">
        <v>100</v>
      </c>
      <c r="L133" s="222">
        <v>92.6</v>
      </c>
      <c r="M133" s="223">
        <f t="shared" si="6"/>
        <v>0.9259999999999999</v>
      </c>
    </row>
    <row r="134" spans="1:13" ht="16.5" customHeight="1" hidden="1">
      <c r="A134" s="216"/>
      <c r="B134" s="207" t="s">
        <v>506</v>
      </c>
      <c r="C134" s="208"/>
      <c r="D134" s="298" t="s">
        <v>674</v>
      </c>
      <c r="E134" s="298"/>
      <c r="F134" s="298" t="s">
        <v>11</v>
      </c>
      <c r="G134" s="298"/>
      <c r="H134" s="298"/>
      <c r="I134" s="298" t="s">
        <v>12</v>
      </c>
      <c r="J134" s="299"/>
      <c r="K134" s="217">
        <f aca="true" t="shared" si="8" ref="K134:L138">K135</f>
        <v>0</v>
      </c>
      <c r="L134" s="218">
        <f t="shared" si="8"/>
        <v>0</v>
      </c>
      <c r="M134" s="215" t="e">
        <f t="shared" si="6"/>
        <v>#DIV/0!</v>
      </c>
    </row>
    <row r="135" spans="1:13" ht="38.25" customHeight="1" hidden="1">
      <c r="A135" s="216"/>
      <c r="B135" s="207" t="s">
        <v>403</v>
      </c>
      <c r="C135" s="208"/>
      <c r="D135" s="298" t="s">
        <v>703</v>
      </c>
      <c r="E135" s="298"/>
      <c r="F135" s="298" t="s">
        <v>11</v>
      </c>
      <c r="G135" s="298"/>
      <c r="H135" s="298"/>
      <c r="I135" s="298" t="s">
        <v>12</v>
      </c>
      <c r="J135" s="299"/>
      <c r="K135" s="217">
        <f t="shared" si="8"/>
        <v>0</v>
      </c>
      <c r="L135" s="218">
        <f t="shared" si="8"/>
        <v>0</v>
      </c>
      <c r="M135" s="215" t="e">
        <f t="shared" si="6"/>
        <v>#DIV/0!</v>
      </c>
    </row>
    <row r="136" spans="1:13" ht="26.25" customHeight="1" hidden="1">
      <c r="A136" s="216"/>
      <c r="B136" s="219" t="s">
        <v>787</v>
      </c>
      <c r="C136" s="208"/>
      <c r="D136" s="296" t="s">
        <v>703</v>
      </c>
      <c r="E136" s="296"/>
      <c r="F136" s="296" t="s">
        <v>788</v>
      </c>
      <c r="G136" s="296"/>
      <c r="H136" s="296"/>
      <c r="I136" s="296" t="s">
        <v>12</v>
      </c>
      <c r="J136" s="297"/>
      <c r="K136" s="221">
        <f t="shared" si="8"/>
        <v>0</v>
      </c>
      <c r="L136" s="222">
        <f t="shared" si="8"/>
        <v>0</v>
      </c>
      <c r="M136" s="223" t="e">
        <f t="shared" si="6"/>
        <v>#DIV/0!</v>
      </c>
    </row>
    <row r="137" spans="1:13" ht="16.5" customHeight="1" hidden="1">
      <c r="A137" s="216"/>
      <c r="B137" s="219" t="s">
        <v>817</v>
      </c>
      <c r="C137" s="220"/>
      <c r="D137" s="296" t="s">
        <v>703</v>
      </c>
      <c r="E137" s="296"/>
      <c r="F137" s="296" t="s">
        <v>788</v>
      </c>
      <c r="G137" s="296"/>
      <c r="H137" s="296"/>
      <c r="I137" s="296">
        <v>3</v>
      </c>
      <c r="J137" s="297"/>
      <c r="K137" s="221">
        <f t="shared" si="8"/>
        <v>0</v>
      </c>
      <c r="L137" s="222">
        <f t="shared" si="8"/>
        <v>0</v>
      </c>
      <c r="M137" s="223" t="e">
        <f t="shared" si="6"/>
        <v>#DIV/0!</v>
      </c>
    </row>
    <row r="138" spans="1:13" ht="25.5" customHeight="1" hidden="1">
      <c r="A138" s="216"/>
      <c r="B138" s="219" t="s">
        <v>406</v>
      </c>
      <c r="C138" s="220"/>
      <c r="D138" s="296" t="s">
        <v>703</v>
      </c>
      <c r="E138" s="296"/>
      <c r="F138" s="296" t="s">
        <v>788</v>
      </c>
      <c r="G138" s="296"/>
      <c r="H138" s="296"/>
      <c r="I138" s="296" t="s">
        <v>374</v>
      </c>
      <c r="J138" s="297"/>
      <c r="K138" s="221">
        <f t="shared" si="8"/>
        <v>0</v>
      </c>
      <c r="L138" s="222">
        <f t="shared" si="8"/>
        <v>0</v>
      </c>
      <c r="M138" s="223" t="e">
        <f t="shared" si="6"/>
        <v>#DIV/0!</v>
      </c>
    </row>
    <row r="139" spans="1:13" ht="20.25" customHeight="1" hidden="1">
      <c r="A139" s="216"/>
      <c r="B139" s="219" t="s">
        <v>748</v>
      </c>
      <c r="C139" s="220"/>
      <c r="D139" s="296" t="s">
        <v>703</v>
      </c>
      <c r="E139" s="296"/>
      <c r="F139" s="296" t="s">
        <v>788</v>
      </c>
      <c r="G139" s="296"/>
      <c r="H139" s="296"/>
      <c r="I139" s="296">
        <v>500</v>
      </c>
      <c r="J139" s="297"/>
      <c r="K139" s="221"/>
      <c r="L139" s="222"/>
      <c r="M139" s="223" t="e">
        <f t="shared" si="6"/>
        <v>#DIV/0!</v>
      </c>
    </row>
    <row r="140" spans="1:13" ht="19.5" customHeight="1" thickBot="1">
      <c r="A140" s="216"/>
      <c r="B140" s="207" t="s">
        <v>702</v>
      </c>
      <c r="C140" s="208"/>
      <c r="D140" s="298" t="s">
        <v>703</v>
      </c>
      <c r="E140" s="298"/>
      <c r="F140" s="298" t="s">
        <v>11</v>
      </c>
      <c r="G140" s="298"/>
      <c r="H140" s="298"/>
      <c r="I140" s="298" t="s">
        <v>12</v>
      </c>
      <c r="J140" s="299"/>
      <c r="K140" s="217">
        <f>K142</f>
        <v>207.4</v>
      </c>
      <c r="L140" s="218">
        <f>L142</f>
        <v>207.4</v>
      </c>
      <c r="M140" s="215">
        <f t="shared" si="6"/>
        <v>1</v>
      </c>
    </row>
    <row r="141" spans="1:13" ht="24" customHeight="1" hidden="1">
      <c r="A141" s="216"/>
      <c r="B141" s="207" t="s">
        <v>842</v>
      </c>
      <c r="C141" s="208"/>
      <c r="D141" s="298" t="s">
        <v>703</v>
      </c>
      <c r="E141" s="298"/>
      <c r="F141" s="298" t="s">
        <v>11</v>
      </c>
      <c r="G141" s="298"/>
      <c r="H141" s="298"/>
      <c r="I141" s="298" t="s">
        <v>12</v>
      </c>
      <c r="J141" s="299"/>
      <c r="K141" s="221"/>
      <c r="L141" s="222"/>
      <c r="M141" s="215" t="e">
        <f t="shared" si="6"/>
        <v>#DIV/0!</v>
      </c>
    </row>
    <row r="142" spans="1:13" ht="36" customHeight="1" hidden="1">
      <c r="A142" s="216"/>
      <c r="B142" s="219" t="s">
        <v>843</v>
      </c>
      <c r="C142" s="220"/>
      <c r="D142" s="296" t="s">
        <v>862</v>
      </c>
      <c r="E142" s="296"/>
      <c r="F142" s="296" t="s">
        <v>11</v>
      </c>
      <c r="G142" s="296"/>
      <c r="H142" s="296"/>
      <c r="I142" s="296" t="s">
        <v>12</v>
      </c>
      <c r="J142" s="297"/>
      <c r="K142" s="221">
        <f>K143</f>
        <v>207.4</v>
      </c>
      <c r="L142" s="222">
        <f>L143</f>
        <v>207.4</v>
      </c>
      <c r="M142" s="223">
        <f t="shared" si="6"/>
        <v>1</v>
      </c>
    </row>
    <row r="143" spans="1:13" ht="16.5" hidden="1" thickBot="1">
      <c r="A143" s="216"/>
      <c r="B143" s="219" t="s">
        <v>702</v>
      </c>
      <c r="C143" s="220"/>
      <c r="D143" s="296" t="s">
        <v>862</v>
      </c>
      <c r="E143" s="296"/>
      <c r="F143" s="296" t="s">
        <v>844</v>
      </c>
      <c r="G143" s="296"/>
      <c r="H143" s="296"/>
      <c r="I143" s="296" t="s">
        <v>12</v>
      </c>
      <c r="J143" s="297"/>
      <c r="K143" s="221">
        <f>K145+K146</f>
        <v>207.4</v>
      </c>
      <c r="L143" s="222">
        <f>L145+L146</f>
        <v>207.4</v>
      </c>
      <c r="M143" s="223">
        <f t="shared" si="6"/>
        <v>1</v>
      </c>
    </row>
    <row r="144" spans="1:13" ht="16.5" customHeight="1" hidden="1">
      <c r="A144" s="216"/>
      <c r="B144" s="219" t="s">
        <v>843</v>
      </c>
      <c r="C144" s="220"/>
      <c r="D144" s="296" t="s">
        <v>862</v>
      </c>
      <c r="E144" s="296"/>
      <c r="F144" s="296" t="s">
        <v>845</v>
      </c>
      <c r="G144" s="296"/>
      <c r="H144" s="296"/>
      <c r="I144" s="296">
        <v>0</v>
      </c>
      <c r="J144" s="297"/>
      <c r="K144" s="221">
        <f>K145</f>
        <v>0</v>
      </c>
      <c r="L144" s="222">
        <f>L145</f>
        <v>0</v>
      </c>
      <c r="M144" s="223" t="e">
        <f t="shared" si="6"/>
        <v>#DIV/0!</v>
      </c>
    </row>
    <row r="145" spans="1:13" ht="28.5" customHeight="1" hidden="1">
      <c r="A145" s="216"/>
      <c r="B145" s="219" t="s">
        <v>846</v>
      </c>
      <c r="C145" s="261" t="s">
        <v>847</v>
      </c>
      <c r="D145" s="296" t="s">
        <v>862</v>
      </c>
      <c r="E145" s="296"/>
      <c r="F145" s="296" t="s">
        <v>845</v>
      </c>
      <c r="G145" s="296"/>
      <c r="H145" s="296"/>
      <c r="I145" s="296">
        <v>17</v>
      </c>
      <c r="J145" s="297"/>
      <c r="K145" s="221"/>
      <c r="L145" s="222"/>
      <c r="M145" s="223" t="e">
        <f t="shared" si="6"/>
        <v>#DIV/0!</v>
      </c>
    </row>
    <row r="146" spans="1:13" ht="102" customHeight="1" thickBot="1">
      <c r="A146" s="216"/>
      <c r="B146" s="233" t="s">
        <v>848</v>
      </c>
      <c r="C146" s="220"/>
      <c r="D146" s="296" t="s">
        <v>862</v>
      </c>
      <c r="E146" s="296"/>
      <c r="F146" s="296" t="s">
        <v>849</v>
      </c>
      <c r="G146" s="296"/>
      <c r="H146" s="296"/>
      <c r="I146" s="296" t="s">
        <v>12</v>
      </c>
      <c r="J146" s="297"/>
      <c r="K146" s="221">
        <f>K147</f>
        <v>207.4</v>
      </c>
      <c r="L146" s="222">
        <f>L147</f>
        <v>207.4</v>
      </c>
      <c r="M146" s="223">
        <f t="shared" si="6"/>
        <v>1</v>
      </c>
    </row>
    <row r="147" spans="1:13" ht="20.25" customHeight="1" thickBot="1">
      <c r="A147" s="264"/>
      <c r="B147" s="265" t="s">
        <v>846</v>
      </c>
      <c r="C147" s="266"/>
      <c r="D147" s="305" t="s">
        <v>862</v>
      </c>
      <c r="E147" s="305"/>
      <c r="F147" s="305" t="s">
        <v>849</v>
      </c>
      <c r="G147" s="305"/>
      <c r="H147" s="305"/>
      <c r="I147" s="305" t="s">
        <v>187</v>
      </c>
      <c r="J147" s="306"/>
      <c r="K147" s="234">
        <v>207.4</v>
      </c>
      <c r="L147" s="235">
        <v>207.4</v>
      </c>
      <c r="M147" s="267">
        <f t="shared" si="6"/>
        <v>1</v>
      </c>
    </row>
    <row r="148" spans="1:13" ht="16.5" customHeight="1" thickBot="1">
      <c r="A148" s="236" t="s">
        <v>637</v>
      </c>
      <c r="B148" s="300" t="s">
        <v>850</v>
      </c>
      <c r="C148" s="301"/>
      <c r="D148" s="301"/>
      <c r="E148" s="301"/>
      <c r="F148" s="301"/>
      <c r="G148" s="301"/>
      <c r="H148" s="301"/>
      <c r="I148" s="301"/>
      <c r="J148" s="302"/>
      <c r="K148" s="237">
        <f>K149+K160</f>
        <v>7689.349999999999</v>
      </c>
      <c r="L148" s="238">
        <f>L149+L160</f>
        <v>7627.26</v>
      </c>
      <c r="M148" s="215">
        <f aca="true" t="shared" si="9" ref="M148:M166">L148/K148</f>
        <v>0.991925195237569</v>
      </c>
    </row>
    <row r="149" spans="1:13" ht="26.25" customHeight="1" thickBot="1">
      <c r="A149" s="216"/>
      <c r="B149" s="239" t="s">
        <v>28</v>
      </c>
      <c r="C149" s="240"/>
      <c r="D149" s="303" t="s">
        <v>29</v>
      </c>
      <c r="E149" s="303"/>
      <c r="F149" s="303" t="s">
        <v>11</v>
      </c>
      <c r="G149" s="303"/>
      <c r="H149" s="303"/>
      <c r="I149" s="303" t="s">
        <v>12</v>
      </c>
      <c r="J149" s="304"/>
      <c r="K149" s="213">
        <f>K150</f>
        <v>6817.45</v>
      </c>
      <c r="L149" s="214">
        <f>L150</f>
        <v>6803.34</v>
      </c>
      <c r="M149" s="215">
        <f t="shared" si="9"/>
        <v>0.9979303111867341</v>
      </c>
    </row>
    <row r="150" spans="1:13" ht="18" customHeight="1" thickBot="1">
      <c r="A150" s="216"/>
      <c r="B150" s="207" t="s">
        <v>825</v>
      </c>
      <c r="C150" s="208"/>
      <c r="D150" s="298" t="s">
        <v>33</v>
      </c>
      <c r="E150" s="298"/>
      <c r="F150" s="298" t="s">
        <v>11</v>
      </c>
      <c r="G150" s="298"/>
      <c r="H150" s="298"/>
      <c r="I150" s="298" t="s">
        <v>12</v>
      </c>
      <c r="J150" s="299"/>
      <c r="K150" s="217">
        <f>K151+K154+K157</f>
        <v>6817.45</v>
      </c>
      <c r="L150" s="218">
        <f>L151+L154+L157</f>
        <v>6803.34</v>
      </c>
      <c r="M150" s="215">
        <f t="shared" si="9"/>
        <v>0.9979303111867341</v>
      </c>
    </row>
    <row r="151" spans="1:13" ht="38.25" customHeight="1" thickBot="1">
      <c r="A151" s="216"/>
      <c r="B151" s="219" t="s">
        <v>247</v>
      </c>
      <c r="C151" s="220"/>
      <c r="D151" s="296" t="s">
        <v>33</v>
      </c>
      <c r="E151" s="296"/>
      <c r="F151" s="296" t="s">
        <v>829</v>
      </c>
      <c r="G151" s="296"/>
      <c r="H151" s="296"/>
      <c r="I151" s="296" t="s">
        <v>12</v>
      </c>
      <c r="J151" s="297"/>
      <c r="K151" s="221">
        <f>K152</f>
        <v>6164.7</v>
      </c>
      <c r="L151" s="222">
        <f>L152</f>
        <v>6151.72</v>
      </c>
      <c r="M151" s="223">
        <f t="shared" si="9"/>
        <v>0.9978944636397554</v>
      </c>
    </row>
    <row r="152" spans="1:13" ht="30" customHeight="1" thickBot="1">
      <c r="A152" s="216"/>
      <c r="B152" s="219" t="s">
        <v>37</v>
      </c>
      <c r="C152" s="220"/>
      <c r="D152" s="296" t="s">
        <v>33</v>
      </c>
      <c r="E152" s="296"/>
      <c r="F152" s="296" t="s">
        <v>851</v>
      </c>
      <c r="G152" s="296"/>
      <c r="H152" s="296"/>
      <c r="I152" s="296" t="s">
        <v>12</v>
      </c>
      <c r="J152" s="297"/>
      <c r="K152" s="221">
        <f>K153</f>
        <v>6164.7</v>
      </c>
      <c r="L152" s="222">
        <f>L153</f>
        <v>6151.72</v>
      </c>
      <c r="M152" s="223">
        <f t="shared" si="9"/>
        <v>0.9978944636397554</v>
      </c>
    </row>
    <row r="153" spans="1:14" ht="24" customHeight="1" thickBot="1">
      <c r="A153" s="216"/>
      <c r="B153" s="219" t="s">
        <v>813</v>
      </c>
      <c r="C153" s="231" t="s">
        <v>828</v>
      </c>
      <c r="D153" s="296" t="s">
        <v>33</v>
      </c>
      <c r="E153" s="296"/>
      <c r="F153" s="296" t="s">
        <v>851</v>
      </c>
      <c r="G153" s="296"/>
      <c r="H153" s="296"/>
      <c r="I153" s="296" t="s">
        <v>525</v>
      </c>
      <c r="J153" s="297"/>
      <c r="K153" s="221">
        <v>6164.7</v>
      </c>
      <c r="L153" s="222">
        <v>6151.72</v>
      </c>
      <c r="M153" s="223">
        <f t="shared" si="9"/>
        <v>0.9978944636397554</v>
      </c>
      <c r="N153" s="206"/>
    </row>
    <row r="154" spans="1:13" ht="20.25" customHeight="1" thickBot="1">
      <c r="A154" s="216"/>
      <c r="B154" s="219" t="s">
        <v>42</v>
      </c>
      <c r="C154" s="220"/>
      <c r="D154" s="296" t="s">
        <v>33</v>
      </c>
      <c r="E154" s="296"/>
      <c r="F154" s="296" t="s">
        <v>829</v>
      </c>
      <c r="G154" s="296"/>
      <c r="H154" s="296"/>
      <c r="I154" s="296" t="s">
        <v>12</v>
      </c>
      <c r="J154" s="297"/>
      <c r="K154" s="221">
        <f>K155</f>
        <v>652.75</v>
      </c>
      <c r="L154" s="222">
        <f>L155</f>
        <v>651.62</v>
      </c>
      <c r="M154" s="223">
        <f t="shared" si="9"/>
        <v>0.9982688625047874</v>
      </c>
    </row>
    <row r="155" spans="1:13" ht="16.5" customHeight="1" thickBot="1">
      <c r="A155" s="216"/>
      <c r="B155" s="219" t="s">
        <v>37</v>
      </c>
      <c r="C155" s="220"/>
      <c r="D155" s="296" t="s">
        <v>33</v>
      </c>
      <c r="E155" s="296"/>
      <c r="F155" s="296" t="s">
        <v>830</v>
      </c>
      <c r="G155" s="296"/>
      <c r="H155" s="296"/>
      <c r="I155" s="296" t="s">
        <v>12</v>
      </c>
      <c r="J155" s="297"/>
      <c r="K155" s="221">
        <f>K156</f>
        <v>652.75</v>
      </c>
      <c r="L155" s="222">
        <f>L156</f>
        <v>651.62</v>
      </c>
      <c r="M155" s="223">
        <f t="shared" si="9"/>
        <v>0.9982688625047874</v>
      </c>
    </row>
    <row r="156" spans="1:14" ht="27.75" customHeight="1" thickBot="1">
      <c r="A156" s="216"/>
      <c r="B156" s="219" t="s">
        <v>813</v>
      </c>
      <c r="C156" s="231" t="s">
        <v>831</v>
      </c>
      <c r="D156" s="296" t="s">
        <v>33</v>
      </c>
      <c r="E156" s="296"/>
      <c r="F156" s="296" t="s">
        <v>830</v>
      </c>
      <c r="G156" s="296"/>
      <c r="H156" s="296"/>
      <c r="I156" s="296" t="s">
        <v>525</v>
      </c>
      <c r="J156" s="297"/>
      <c r="K156" s="221">
        <v>652.75</v>
      </c>
      <c r="L156" s="222">
        <v>651.62</v>
      </c>
      <c r="M156" s="223">
        <f t="shared" si="9"/>
        <v>0.9982688625047874</v>
      </c>
      <c r="N156" s="206"/>
    </row>
    <row r="157" spans="1:13" ht="0.75" customHeight="1" thickBot="1">
      <c r="A157" s="216"/>
      <c r="B157" s="241" t="s">
        <v>832</v>
      </c>
      <c r="C157" s="220"/>
      <c r="D157" s="296" t="s">
        <v>33</v>
      </c>
      <c r="E157" s="296"/>
      <c r="F157" s="296" t="s">
        <v>833</v>
      </c>
      <c r="G157" s="296"/>
      <c r="H157" s="296"/>
      <c r="I157" s="296" t="s">
        <v>12</v>
      </c>
      <c r="J157" s="297"/>
      <c r="K157" s="221">
        <f>K158</f>
        <v>0</v>
      </c>
      <c r="L157" s="222">
        <f>L158</f>
        <v>0</v>
      </c>
      <c r="M157" s="223" t="e">
        <f t="shared" si="9"/>
        <v>#DIV/0!</v>
      </c>
    </row>
    <row r="158" spans="1:13" ht="39" customHeight="1" hidden="1">
      <c r="A158" s="216"/>
      <c r="B158" s="219" t="s">
        <v>834</v>
      </c>
      <c r="C158" s="220"/>
      <c r="D158" s="296" t="s">
        <v>33</v>
      </c>
      <c r="E158" s="296"/>
      <c r="F158" s="296" t="s">
        <v>835</v>
      </c>
      <c r="G158" s="296"/>
      <c r="H158" s="296"/>
      <c r="I158" s="296" t="s">
        <v>12</v>
      </c>
      <c r="J158" s="297"/>
      <c r="K158" s="221">
        <f>K159</f>
        <v>0</v>
      </c>
      <c r="L158" s="222">
        <f>L159</f>
        <v>0</v>
      </c>
      <c r="M158" s="223" t="e">
        <f t="shared" si="9"/>
        <v>#DIV/0!</v>
      </c>
    </row>
    <row r="159" spans="1:13" ht="27" customHeight="1" hidden="1">
      <c r="A159" s="216"/>
      <c r="B159" s="219" t="s">
        <v>759</v>
      </c>
      <c r="C159" s="220" t="s">
        <v>852</v>
      </c>
      <c r="D159" s="296" t="s">
        <v>33</v>
      </c>
      <c r="E159" s="296"/>
      <c r="F159" s="296" t="s">
        <v>835</v>
      </c>
      <c r="G159" s="296"/>
      <c r="H159" s="296"/>
      <c r="I159" s="296" t="s">
        <v>146</v>
      </c>
      <c r="J159" s="297"/>
      <c r="K159" s="221"/>
      <c r="L159" s="222"/>
      <c r="M159" s="223" t="e">
        <f t="shared" si="9"/>
        <v>#DIV/0!</v>
      </c>
    </row>
    <row r="160" spans="1:13" ht="24.75" customHeight="1" thickBot="1">
      <c r="A160" s="216"/>
      <c r="B160" s="207" t="s">
        <v>837</v>
      </c>
      <c r="C160" s="208"/>
      <c r="D160" s="298" t="s">
        <v>530</v>
      </c>
      <c r="E160" s="298"/>
      <c r="F160" s="298" t="s">
        <v>11</v>
      </c>
      <c r="G160" s="298"/>
      <c r="H160" s="298"/>
      <c r="I160" s="298" t="s">
        <v>12</v>
      </c>
      <c r="J160" s="299"/>
      <c r="K160" s="217">
        <f aca="true" t="shared" si="10" ref="K160:L162">K161</f>
        <v>871.9</v>
      </c>
      <c r="L160" s="218">
        <f t="shared" si="10"/>
        <v>823.92</v>
      </c>
      <c r="M160" s="215">
        <f t="shared" si="9"/>
        <v>0.9449707535267806</v>
      </c>
    </row>
    <row r="161" spans="1:13" ht="15.75" customHeight="1" thickBot="1">
      <c r="A161" s="216"/>
      <c r="B161" s="207" t="s">
        <v>838</v>
      </c>
      <c r="C161" s="208"/>
      <c r="D161" s="298" t="s">
        <v>861</v>
      </c>
      <c r="E161" s="298"/>
      <c r="F161" s="298" t="s">
        <v>11</v>
      </c>
      <c r="G161" s="298"/>
      <c r="H161" s="298"/>
      <c r="I161" s="298" t="s">
        <v>12</v>
      </c>
      <c r="J161" s="299"/>
      <c r="K161" s="217">
        <f t="shared" si="10"/>
        <v>871.9</v>
      </c>
      <c r="L161" s="218">
        <f t="shared" si="10"/>
        <v>823.92</v>
      </c>
      <c r="M161" s="215">
        <f t="shared" si="9"/>
        <v>0.9449707535267806</v>
      </c>
    </row>
    <row r="162" spans="1:13" ht="15.75" customHeight="1" thickBot="1">
      <c r="A162" s="216"/>
      <c r="B162" s="219" t="s">
        <v>494</v>
      </c>
      <c r="C162" s="220"/>
      <c r="D162" s="296" t="s">
        <v>861</v>
      </c>
      <c r="E162" s="296"/>
      <c r="F162" s="296" t="s">
        <v>495</v>
      </c>
      <c r="G162" s="296"/>
      <c r="H162" s="296"/>
      <c r="I162" s="296" t="s">
        <v>12</v>
      </c>
      <c r="J162" s="297"/>
      <c r="K162" s="221">
        <f t="shared" si="10"/>
        <v>871.9</v>
      </c>
      <c r="L162" s="222">
        <f t="shared" si="10"/>
        <v>823.92</v>
      </c>
      <c r="M162" s="223">
        <f t="shared" si="9"/>
        <v>0.9449707535267806</v>
      </c>
    </row>
    <row r="163" spans="1:13" ht="15.75" customHeight="1" thickBot="1">
      <c r="A163" s="216"/>
      <c r="B163" s="219" t="s">
        <v>839</v>
      </c>
      <c r="C163" s="220"/>
      <c r="D163" s="296" t="s">
        <v>861</v>
      </c>
      <c r="E163" s="296"/>
      <c r="F163" s="296" t="s">
        <v>840</v>
      </c>
      <c r="G163" s="296"/>
      <c r="H163" s="296"/>
      <c r="I163" s="296" t="s">
        <v>12</v>
      </c>
      <c r="J163" s="297"/>
      <c r="K163" s="221">
        <f>K164+K165</f>
        <v>871.9</v>
      </c>
      <c r="L163" s="222">
        <f>L164+L165</f>
        <v>823.92</v>
      </c>
      <c r="M163" s="223">
        <f t="shared" si="9"/>
        <v>0.9449707535267806</v>
      </c>
    </row>
    <row r="164" spans="1:13" ht="33.75" customHeight="1" thickBot="1">
      <c r="A164" s="216"/>
      <c r="B164" s="219" t="s">
        <v>813</v>
      </c>
      <c r="C164" s="232" t="s">
        <v>853</v>
      </c>
      <c r="D164" s="296" t="s">
        <v>861</v>
      </c>
      <c r="E164" s="296"/>
      <c r="F164" s="296" t="s">
        <v>840</v>
      </c>
      <c r="G164" s="296"/>
      <c r="H164" s="296"/>
      <c r="I164" s="296" t="s">
        <v>525</v>
      </c>
      <c r="J164" s="297"/>
      <c r="K164" s="221">
        <v>871.9</v>
      </c>
      <c r="L164" s="222">
        <v>823.92</v>
      </c>
      <c r="M164" s="223">
        <f t="shared" si="9"/>
        <v>0.9449707535267806</v>
      </c>
    </row>
    <row r="165" spans="1:13" ht="0.75" customHeight="1" thickBot="1">
      <c r="A165" s="242"/>
      <c r="B165" s="243" t="s">
        <v>748</v>
      </c>
      <c r="C165" s="231" t="s">
        <v>841</v>
      </c>
      <c r="D165" s="291" t="s">
        <v>861</v>
      </c>
      <c r="E165" s="291"/>
      <c r="F165" s="292" t="s">
        <v>840</v>
      </c>
      <c r="G165" s="292"/>
      <c r="H165" s="292"/>
      <c r="I165" s="292" t="s">
        <v>770</v>
      </c>
      <c r="J165" s="293"/>
      <c r="K165" s="227"/>
      <c r="L165" s="244"/>
      <c r="M165" s="223" t="e">
        <f t="shared" si="9"/>
        <v>#DIV/0!</v>
      </c>
    </row>
    <row r="166" spans="1:13" ht="15.75" customHeight="1" thickBot="1">
      <c r="A166" s="294" t="s">
        <v>854</v>
      </c>
      <c r="B166" s="295"/>
      <c r="C166" s="295"/>
      <c r="D166" s="295"/>
      <c r="E166" s="295"/>
      <c r="F166" s="295"/>
      <c r="G166" s="295"/>
      <c r="H166" s="295"/>
      <c r="I166" s="295"/>
      <c r="J166" s="295"/>
      <c r="K166" s="245">
        <f>K8+K148</f>
        <v>29353.18</v>
      </c>
      <c r="L166" s="246">
        <f>L8+L148</f>
        <v>26214.659999999996</v>
      </c>
      <c r="M166" s="223">
        <f t="shared" si="9"/>
        <v>0.8930773428977711</v>
      </c>
    </row>
    <row r="167" spans="1:13" ht="25.5" customHeight="1">
      <c r="A167" s="247"/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</row>
    <row r="168" spans="1:13" ht="15.75" customHeight="1">
      <c r="A168" s="247"/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</row>
    <row r="169" spans="1:13" ht="25.5" customHeight="1">
      <c r="A169" s="247"/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</row>
    <row r="170" spans="1:13" ht="15.75" customHeight="1">
      <c r="A170" s="247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</row>
    <row r="171" spans="1:13" ht="15.75" customHeight="1">
      <c r="A171" s="247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</row>
    <row r="172" spans="1:13" ht="15.75" customHeight="1">
      <c r="A172" s="247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</row>
    <row r="173" spans="1:13" ht="12.75">
      <c r="A173" s="247"/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</row>
    <row r="174" spans="1:13" ht="15.75" customHeight="1">
      <c r="A174" s="247"/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</row>
    <row r="175" spans="1:13" ht="15.75" customHeight="1">
      <c r="A175" s="247"/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</row>
    <row r="176" spans="1:13" ht="21" customHeight="1">
      <c r="A176" s="247"/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</row>
    <row r="177" spans="1:13" ht="25.5" customHeight="1">
      <c r="A177" s="247"/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</row>
    <row r="178" spans="1:13" ht="22.5" customHeight="1">
      <c r="A178" s="247"/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</row>
    <row r="179" spans="1:13" ht="25.5" customHeight="1">
      <c r="A179" s="247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</row>
    <row r="180" spans="1:13" ht="17.25" customHeight="1">
      <c r="A180" s="247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</row>
    <row r="181" spans="2:11" ht="15.75" customHeight="1"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</row>
    <row r="182" spans="2:11" ht="32.25" customHeight="1"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</row>
    <row r="183" spans="2:11" ht="23.25" customHeight="1"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</row>
    <row r="184" spans="2:11" ht="25.5" customHeight="1"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</row>
    <row r="185" spans="2:11" ht="25.5" customHeight="1"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</row>
    <row r="186" spans="2:11" ht="25.5" customHeight="1"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</row>
    <row r="187" spans="2:11" ht="25.5" customHeight="1"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</row>
    <row r="188" spans="2:11" ht="25.5" customHeight="1"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</row>
    <row r="189" spans="2:11" ht="19.5" customHeight="1"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</row>
    <row r="190" spans="2:11" ht="25.5" customHeight="1"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</row>
    <row r="191" spans="2:11" ht="74.25" customHeight="1"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</row>
    <row r="192" spans="2:11" ht="25.5" customHeight="1"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</row>
    <row r="193" spans="2:11" ht="31.5" customHeight="1"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</row>
    <row r="194" spans="2:11" ht="0.75" customHeight="1"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</row>
    <row r="195" spans="2:11" ht="12" customHeight="1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</row>
    <row r="196" spans="2:11" ht="21" customHeight="1"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</row>
    <row r="197" spans="2:11" ht="33" customHeight="1"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2:11" ht="27" customHeight="1"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</row>
    <row r="199" spans="2:11" ht="0.75" customHeight="1"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</row>
    <row r="200" spans="2:11" ht="25.5" customHeight="1"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</row>
    <row r="201" spans="2:11" ht="25.5" customHeight="1"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</row>
    <row r="202" spans="2:11" ht="15.75" customHeight="1"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</row>
    <row r="203" spans="2:11" ht="25.5" customHeight="1"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</row>
    <row r="204" spans="2:11" ht="25.5" customHeight="1"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</row>
    <row r="205" spans="2:11" ht="51" customHeight="1"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</row>
    <row r="206" spans="2:11" ht="25.5" customHeight="1"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</row>
    <row r="207" spans="2:11" ht="15.75" customHeight="1"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</row>
    <row r="208" spans="2:11" ht="25.5" customHeight="1"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</row>
    <row r="209" spans="2:11" ht="9.75" customHeight="1"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</row>
    <row r="210" spans="2:11" ht="25.5" customHeight="1"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</row>
    <row r="211" spans="2:11" ht="15.75" customHeight="1"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</row>
    <row r="212" spans="2:11" ht="25.5" customHeight="1"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</row>
    <row r="213" spans="2:11" ht="25.5" customHeight="1"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</row>
    <row r="214" spans="2:11" ht="25.5" customHeight="1"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</row>
    <row r="215" spans="2:11" ht="51" customHeight="1"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</row>
    <row r="216" spans="2:11" ht="25.5" customHeight="1"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</row>
    <row r="217" spans="2:11" ht="41.25" customHeight="1"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</row>
    <row r="218" spans="2:11" ht="15.75" customHeight="1"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</row>
    <row r="219" spans="2:11" ht="15.75" customHeight="1"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</row>
    <row r="220" spans="2:11" ht="43.5" customHeight="1"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</row>
    <row r="221" spans="2:11" ht="15.75" customHeight="1"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</row>
    <row r="222" spans="2:11" ht="25.5" customHeight="1"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</row>
    <row r="223" spans="2:11" ht="15.75" customHeight="1"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</row>
    <row r="224" spans="2:11" ht="15.75" customHeight="1"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</row>
    <row r="225" spans="2:11" ht="25.5" customHeight="1"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</row>
    <row r="226" spans="2:11" ht="36.75" customHeight="1"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</row>
    <row r="227" spans="2:11" ht="21" customHeight="1"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</row>
    <row r="228" spans="2:11" ht="29.25" customHeight="1"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</row>
    <row r="229" spans="2:11" ht="41.25" customHeight="1"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</row>
    <row r="230" spans="2:11" ht="15.75" customHeight="1"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</row>
    <row r="231" spans="2:11" ht="25.5" customHeight="1"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</row>
    <row r="232" spans="2:11" ht="25.5" customHeight="1"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</row>
    <row r="233" spans="2:11" ht="0.75" customHeight="1"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</row>
    <row r="234" spans="2:11" ht="15.75" customHeight="1"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</row>
    <row r="235" spans="2:11" ht="15.75" customHeight="1"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</row>
    <row r="236" spans="2:11" ht="25.5" customHeight="1"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</row>
    <row r="237" spans="2:11" ht="38.25" customHeight="1"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</row>
    <row r="238" spans="2:11" ht="15.75" customHeight="1"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</row>
    <row r="239" spans="2:11" ht="29.25" customHeight="1"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</row>
    <row r="240" spans="2:11" ht="255" customHeight="1"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</row>
    <row r="241" spans="2:11" ht="58.5" customHeight="1"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</row>
    <row r="242" spans="2:11" ht="25.5" customHeight="1"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</row>
    <row r="243" spans="2:11" ht="42.75" customHeight="1"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</row>
    <row r="244" spans="2:11" ht="51" customHeight="1"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</row>
    <row r="245" spans="2:11" ht="0.75" customHeight="1"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</row>
    <row r="246" spans="2:11" ht="15.75" customHeight="1"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</row>
    <row r="247" spans="2:11" ht="38.25" customHeight="1"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</row>
    <row r="248" spans="2:11" ht="15.75" customHeight="1"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</row>
    <row r="249" spans="2:11" ht="12.75"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</row>
    <row r="250" spans="2:11" ht="15.75" customHeight="1"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</row>
    <row r="251" spans="2:11" ht="51" customHeight="1">
      <c r="B251" s="195"/>
      <c r="C251" s="195"/>
      <c r="D251" s="195"/>
      <c r="E251" s="195"/>
      <c r="F251" s="195"/>
      <c r="G251" s="195"/>
      <c r="H251" s="195"/>
      <c r="I251" s="195"/>
      <c r="J251" s="195"/>
      <c r="K251" s="195"/>
    </row>
    <row r="252" spans="2:11" ht="15.75" customHeight="1"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</row>
    <row r="253" spans="2:11" ht="25.5" customHeight="1"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</row>
    <row r="254" spans="2:11" ht="15.75" customHeight="1"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</row>
    <row r="255" spans="2:11" ht="12.75"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</row>
    <row r="256" spans="2:11" ht="15.75" customHeight="1"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</row>
    <row r="257" spans="2:11" ht="0.75" customHeight="1"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</row>
    <row r="258" spans="2:11" ht="15.75" customHeight="1"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</row>
    <row r="259" spans="2:11" ht="36.75" customHeight="1"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</row>
    <row r="260" spans="2:11" ht="25.5" customHeight="1"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</row>
    <row r="261" spans="2:11" ht="81" customHeight="1"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</row>
    <row r="262" spans="2:11" ht="24.75" customHeight="1"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</row>
    <row r="263" spans="2:11" ht="42.75" customHeight="1"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</row>
    <row r="264" spans="2:11" ht="15.75" customHeight="1"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</row>
    <row r="265" spans="2:11" ht="44.25" customHeight="1"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</row>
    <row r="266" spans="2:11" ht="15.75" customHeight="1"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</row>
    <row r="267" spans="2:11" ht="61.5" customHeight="1"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</row>
    <row r="268" spans="2:11" ht="15.75" customHeight="1"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</row>
    <row r="269" spans="2:11" ht="1.5" customHeight="1"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</row>
    <row r="270" spans="2:11" ht="15" customHeight="1"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</row>
    <row r="271" spans="2:11" ht="51" customHeight="1"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</row>
    <row r="272" spans="2:11" ht="15.75" customHeight="1"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</row>
    <row r="273" spans="2:11" ht="47.25" customHeight="1"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</row>
    <row r="274" spans="2:11" ht="15.75" customHeight="1"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</row>
    <row r="275" spans="2:11" ht="25.5" customHeight="1"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</row>
    <row r="276" spans="2:11" ht="15.75" customHeight="1"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</row>
    <row r="277" spans="2:11" ht="38.25" customHeight="1"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</row>
    <row r="278" spans="2:11" ht="0.75" customHeight="1"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</row>
    <row r="279" spans="2:11" ht="25.5" customHeight="1"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</row>
    <row r="280" spans="2:11" ht="15.75" customHeight="1"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</row>
    <row r="281" spans="2:11" ht="25.5" customHeight="1"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</row>
    <row r="282" spans="2:11" ht="15.75" customHeight="1"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</row>
    <row r="283" spans="2:11" ht="15.75" customHeight="1"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</row>
    <row r="284" spans="2:11" ht="15.75" customHeight="1"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</row>
    <row r="285" spans="2:11" ht="25.5" customHeight="1"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</row>
    <row r="286" spans="2:11" ht="51" customHeight="1"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</row>
    <row r="287" spans="2:11" ht="0.75" customHeight="1"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</row>
    <row r="288" spans="2:11" ht="0.75" customHeight="1"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</row>
    <row r="289" spans="2:11" ht="15.75" customHeight="1"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</row>
    <row r="290" spans="2:11" ht="15.75" customHeight="1"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</row>
    <row r="291" spans="2:11" ht="15.75" customHeight="1"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</row>
    <row r="292" spans="2:11" ht="15.75" customHeight="1"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</row>
    <row r="293" spans="2:11" ht="25.5" customHeight="1"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</row>
    <row r="294" spans="2:11" ht="15.75" customHeight="1"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</row>
    <row r="295" spans="2:11" ht="24.75" customHeight="1"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</row>
    <row r="296" spans="2:11" ht="54.75" customHeight="1"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</row>
    <row r="297" spans="2:11" ht="18" customHeight="1"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</row>
    <row r="298" spans="2:11" ht="30" customHeight="1"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</row>
    <row r="299" spans="2:11" ht="25.5" customHeight="1"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</row>
    <row r="300" spans="2:11" ht="15.75" customHeight="1"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</row>
    <row r="301" spans="2:11" ht="15.75" customHeight="1"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</row>
    <row r="302" spans="2:11" ht="25.5" customHeight="1"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</row>
    <row r="303" spans="2:11" ht="12.75"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</row>
    <row r="304" spans="2:11" ht="12.75"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</row>
  </sheetData>
  <sheetProtection/>
  <mergeCells count="481">
    <mergeCell ref="D32:E32"/>
    <mergeCell ref="F32:H32"/>
    <mergeCell ref="I32:J32"/>
    <mergeCell ref="D33:E33"/>
    <mergeCell ref="F33:H33"/>
    <mergeCell ref="I33:J33"/>
    <mergeCell ref="E1:K1"/>
    <mergeCell ref="E2:K2"/>
    <mergeCell ref="A3:B3"/>
    <mergeCell ref="C3:D3"/>
    <mergeCell ref="E4:K4"/>
    <mergeCell ref="A5:M5"/>
    <mergeCell ref="A6:M6"/>
    <mergeCell ref="D7:E7"/>
    <mergeCell ref="F7:H7"/>
    <mergeCell ref="I7:J7"/>
    <mergeCell ref="B8:J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B148:J148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D152:E152"/>
    <mergeCell ref="F152:H152"/>
    <mergeCell ref="I152:J152"/>
    <mergeCell ref="D153:E153"/>
    <mergeCell ref="F153:H153"/>
    <mergeCell ref="I153:J153"/>
    <mergeCell ref="D154:E154"/>
    <mergeCell ref="F154:H154"/>
    <mergeCell ref="I154:J154"/>
    <mergeCell ref="D155:E155"/>
    <mergeCell ref="F155:H155"/>
    <mergeCell ref="I155:J155"/>
    <mergeCell ref="D156:E156"/>
    <mergeCell ref="F156:H156"/>
    <mergeCell ref="I156:J156"/>
    <mergeCell ref="D157:E157"/>
    <mergeCell ref="F157:H157"/>
    <mergeCell ref="I157:J157"/>
    <mergeCell ref="D158:E158"/>
    <mergeCell ref="F158:H158"/>
    <mergeCell ref="I158:J158"/>
    <mergeCell ref="D159:E159"/>
    <mergeCell ref="F159:H159"/>
    <mergeCell ref="I159:J159"/>
    <mergeCell ref="D160:E160"/>
    <mergeCell ref="F160:H160"/>
    <mergeCell ref="I160:J160"/>
    <mergeCell ref="D161:E161"/>
    <mergeCell ref="F161:H161"/>
    <mergeCell ref="I161:J161"/>
    <mergeCell ref="D162:E162"/>
    <mergeCell ref="F162:H162"/>
    <mergeCell ref="I162:J162"/>
    <mergeCell ref="D165:E165"/>
    <mergeCell ref="F165:H165"/>
    <mergeCell ref="I165:J165"/>
    <mergeCell ref="A166:J166"/>
    <mergeCell ref="D163:E163"/>
    <mergeCell ref="F163:H163"/>
    <mergeCell ref="I163:J163"/>
    <mergeCell ref="D164:E164"/>
    <mergeCell ref="F164:H164"/>
    <mergeCell ref="I164:J164"/>
  </mergeCells>
  <printOptions/>
  <pageMargins left="0.7" right="0.7" top="0.75" bottom="0.75" header="0.3" footer="0.3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2011-04-18T08:20:22Z</cp:lastPrinted>
  <dcterms:created xsi:type="dcterms:W3CDTF">1996-10-14T23:33:28Z</dcterms:created>
  <dcterms:modified xsi:type="dcterms:W3CDTF">2011-04-21T09:24:55Z</dcterms:modified>
  <cp:category/>
  <cp:version/>
  <cp:contentType/>
  <cp:contentStatus/>
</cp:coreProperties>
</file>