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6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1кв2009" sheetId="6" r:id="rId6"/>
    <sheet name="1 кв 2012" sheetId="7" r:id="rId7"/>
  </sheets>
  <definedNames/>
  <calcPr fullCalcOnLoad="1"/>
</workbook>
</file>

<file path=xl/sharedStrings.xml><?xml version="1.0" encoding="utf-8"?>
<sst xmlns="http://schemas.openxmlformats.org/spreadsheetml/2006/main" count="537" uniqueCount="207">
  <si>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</si>
  <si>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</si>
  <si>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</si>
  <si>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</si>
  <si>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</si>
  <si>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</si>
  <si>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</si>
  <si>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</si>
  <si>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</si>
  <si>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</si>
  <si>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</si>
  <si>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</si>
  <si>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</si>
  <si>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</si>
  <si>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</si>
  <si>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</si>
  <si>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</si>
  <si>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</si>
  <si>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</si>
  <si>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</si>
  <si>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</si>
  <si>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</si>
  <si>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</si>
  <si>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</si>
  <si>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</si>
  <si>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</si>
  <si>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</si>
  <si>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</si>
  <si>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</si>
  <si>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</si>
  <si>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</si>
  <si>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</si>
  <si>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</si>
  <si>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</si>
  <si>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</si>
  <si>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</si>
  <si>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</si>
  <si>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</si>
  <si>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</si>
  <si>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</si>
  <si>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</si>
  <si>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</si>
  <si>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</si>
  <si>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</si>
  <si>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</si>
  <si>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</si>
  <si>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</si>
  <si>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</si>
  <si>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</si>
  <si>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</si>
  <si>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</si>
  <si>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</si>
  <si>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</si>
  <si>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</si>
  <si>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</si>
  <si>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</si>
  <si>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</si>
  <si>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</si>
  <si>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</si>
  <si>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</si>
  <si>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</si>
  <si>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</si>
  <si>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</si>
  <si>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</si>
  <si>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</si>
  <si>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</si>
  <si>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</si>
  <si>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</si>
  <si>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</si>
  <si>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</si>
  <si>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</si>
  <si>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</si>
  <si>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</si>
  <si>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</si>
  <si>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</si>
  <si>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</si>
  <si>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</si>
  <si>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</si>
  <si>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</si>
  <si>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</si>
  <si>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</si>
  <si>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</si>
  <si>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</si>
  <si>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</si>
  <si>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</si>
  <si>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</si>
  <si>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</si>
  <si>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</si>
  <si>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</si>
  <si>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</si>
  <si>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</si>
  <si>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</si>
  <si>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</si>
  <si>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</si>
  <si>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</si>
  <si>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</si>
  <si>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</si>
  <si>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</si>
  <si>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</si>
  <si>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</si>
  <si>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</si>
  <si>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</si>
  <si>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</si>
  <si>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</si>
  <si>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</si>
  <si>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</si>
  <si>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</si>
  <si>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</si>
  <si>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</si>
  <si>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</si>
  <si>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</si>
  <si>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</si>
  <si>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</si>
  <si>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</si>
  <si>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</si>
  <si>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</si>
  <si>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</si>
  <si>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</si>
  <si>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</si>
  <si>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</si>
  <si>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</si>
  <si>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</si>
  <si>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</si>
  <si>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</si>
  <si>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</si>
  <si>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</si>
  <si>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</si>
  <si>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</si>
  <si>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</si>
  <si>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Первоначальный  план на 2009год, (тыс.руб.)</t>
  </si>
  <si>
    <t>Уточнённый  план на 2009год, (тыс.руб.)</t>
  </si>
  <si>
    <t>Исполнение за            1 квартал 2009 года, (тыс.руб.)</t>
  </si>
  <si>
    <t xml:space="preserve">% исполнения за 1 квартал 2009 года к уточненному плану </t>
  </si>
  <si>
    <t>Поступление доходов в бюджет муниципального образования Войсковицкое  сельское  поселение  за 1 квартал  2009 года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</si>
  <si>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</si>
  <si>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</si>
  <si>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</si>
  <si>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</si>
  <si>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</si>
  <si>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</si>
  <si>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</si>
  <si>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</si>
  <si>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</si>
  <si>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</si>
  <si>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</si>
  <si>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</si>
  <si>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</si>
  <si>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 (Найм муниц.жилья)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</si>
  <si>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</si>
  <si>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</si>
  <si>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</si>
  <si>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</si>
  <si>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</si>
  <si>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</si>
  <si>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</si>
  <si>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Невыясненные поступления, зачисляемые в бюджеты поселений (Адм.прочие безвозм.пост.)</t>
  </si>
  <si>
    <t>1 17 05050 10 0505 180</t>
  </si>
  <si>
    <t>Невыясненные поступления, зачисляемые в бюджеты поселений (МУК.прочие безвозм.пост.)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</si>
  <si>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</si>
  <si>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</si>
  <si>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</si>
  <si>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</si>
  <si>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</si>
  <si>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</si>
  <si>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</si>
  <si>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</si>
  <si>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</si>
  <si>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</si>
  <si>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</si>
  <si>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</si>
  <si>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</si>
  <si>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</si>
  <si>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</si>
  <si>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</si>
  <si>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</si>
  <si>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</si>
  <si>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</si>
  <si>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</si>
  <si>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</si>
  <si>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</si>
  <si>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</si>
  <si>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</si>
  <si>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</si>
  <si>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от  __ 04.2009г..№____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</si>
  <si>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</si>
  <si>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</si>
  <si>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</si>
  <si>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</si>
  <si>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1 16 33050 10 0000 430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</si>
  <si>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</si>
  <si>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Поступление доходов в бюджет муниципального образования Войсковицкое  сельское  поселение  за  1 квартал 2012 года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</si>
  <si>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</si>
  <si>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</si>
  <si>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</si>
  <si>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</si>
  <si>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</si>
  <si>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</si>
  <si>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</si>
  <si>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Первоначальний план на 2012год, (тыс.руб.)</t>
  </si>
  <si>
    <t>Уточнённый  план на 2012год, (тыс.руб.)</t>
  </si>
  <si>
    <t>Исполнение за               1 квартал 2012 года (тыс.руб.)</t>
  </si>
  <si>
    <t xml:space="preserve">% исполнения к уточненному плану на 2012 год  </t>
  </si>
  <si>
    <t>1 13 01995 10 0505 130</t>
  </si>
  <si>
    <t>1 13 01995 10 0504 130</t>
  </si>
  <si>
    <t xml:space="preserve">Прочие доходы от оказания платных услуг получателями средств бюджетов поселений  (Доходы от платных услуг МУК) </t>
  </si>
  <si>
    <t xml:space="preserve">Прочие доходы от оказания платных услуг получателями средств бюджетов поселений (Доходы от платных услуг Адм.) </t>
  </si>
  <si>
    <t>от  25.04.2012 г.№ 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</si>
</sst>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distributed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49" fontId="8" fillId="0" borderId="15" xfId="0" applyNumberFormat="1" applyFont="1" applyBorder="1" applyAlignment="1">
      <alignment/>
    </xf>
    <xf numFmtId="0" fontId="1" fillId="0" borderId="10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74" fontId="13" fillId="0" borderId="15" xfId="0" applyNumberFormat="1" applyFont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4" fontId="12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vertical="distributed" wrapText="1"/>
    </xf>
    <xf numFmtId="0" fontId="9" fillId="0" borderId="15" xfId="0" applyFont="1" applyBorder="1" applyAlignment="1">
      <alignment vertical="center" wrapText="1"/>
    </xf>
    <xf numFmtId="174" fontId="10" fillId="0" borderId="15" xfId="0" applyNumberFormat="1" applyFont="1" applyBorder="1" applyAlignment="1">
      <alignment horizontal="center" wrapText="1"/>
    </xf>
    <xf numFmtId="174" fontId="12" fillId="0" borderId="15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175" fontId="13" fillId="0" borderId="15" xfId="0" applyNumberFormat="1" applyFont="1" applyBorder="1" applyAlignment="1">
      <alignment horizontal="center"/>
    </xf>
    <xf numFmtId="43" fontId="13" fillId="0" borderId="15" xfId="0" applyNumberFormat="1" applyFont="1" applyBorder="1" applyAlignment="1">
      <alignment horizontal="center"/>
    </xf>
    <xf numFmtId="43" fontId="10" fillId="0" borderId="15" xfId="0" applyNumberFormat="1" applyFont="1" applyBorder="1" applyAlignment="1">
      <alignment horizontal="center"/>
    </xf>
    <xf numFmtId="43" fontId="12" fillId="0" borderId="15" xfId="0" applyNumberFormat="1" applyFont="1" applyBorder="1" applyAlignment="1">
      <alignment horizontal="center"/>
    </xf>
    <xf numFmtId="43" fontId="10" fillId="0" borderId="15" xfId="0" applyNumberFormat="1" applyFont="1" applyBorder="1" applyAlignment="1">
      <alignment horizontal="center" wrapText="1"/>
    </xf>
    <xf numFmtId="43" fontId="12" fillId="0" borderId="15" xfId="0" applyNumberFormat="1" applyFont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177" fontId="14" fillId="0" borderId="39" xfId="0" applyNumberFormat="1" applyFont="1" applyBorder="1" applyAlignment="1">
      <alignment vertical="top"/>
    </xf>
    <xf numFmtId="177" fontId="10" fillId="0" borderId="39" xfId="0" applyNumberFormat="1" applyFont="1" applyBorder="1" applyAlignment="1">
      <alignment vertical="top"/>
    </xf>
    <xf numFmtId="0" fontId="11" fillId="0" borderId="39" xfId="0" applyFont="1" applyBorder="1" applyAlignment="1">
      <alignment vertical="top" wrapText="1"/>
    </xf>
    <xf numFmtId="177" fontId="12" fillId="0" borderId="39" xfId="0" applyNumberFormat="1" applyFont="1" applyBorder="1" applyAlignment="1">
      <alignment vertical="top"/>
    </xf>
    <xf numFmtId="49" fontId="8" fillId="0" borderId="39" xfId="0" applyNumberFormat="1" applyFont="1" applyBorder="1" applyAlignment="1">
      <alignment vertical="top"/>
    </xf>
    <xf numFmtId="0" fontId="8" fillId="0" borderId="39" xfId="0" applyFont="1" applyBorder="1" applyAlignment="1">
      <alignment vertical="top" wrapText="1"/>
    </xf>
    <xf numFmtId="49" fontId="8" fillId="0" borderId="39" xfId="0" applyNumberFormat="1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8" fillId="33" borderId="39" xfId="0" applyFont="1" applyFill="1" applyBorder="1" applyAlignment="1">
      <alignment vertical="top" wrapText="1"/>
    </xf>
    <xf numFmtId="0" fontId="9" fillId="0" borderId="39" xfId="0" applyFont="1" applyBorder="1" applyAlignment="1">
      <alignment vertical="top"/>
    </xf>
    <xf numFmtId="177" fontId="12" fillId="33" borderId="39" xfId="0" applyNumberFormat="1" applyFont="1" applyFill="1" applyBorder="1" applyAlignment="1">
      <alignment vertical="top"/>
    </xf>
    <xf numFmtId="177" fontId="10" fillId="0" borderId="39" xfId="0" applyNumberFormat="1" applyFont="1" applyBorder="1" applyAlignment="1">
      <alignment vertical="top" wrapText="1"/>
    </xf>
    <xf numFmtId="177" fontId="12" fillId="0" borderId="39" xfId="0" applyNumberFormat="1" applyFont="1" applyFill="1" applyBorder="1" applyAlignment="1">
      <alignment vertical="top"/>
    </xf>
    <xf numFmtId="177" fontId="12" fillId="34" borderId="39" xfId="0" applyNumberFormat="1" applyFont="1" applyFill="1" applyBorder="1" applyAlignment="1">
      <alignment vertical="top"/>
    </xf>
    <xf numFmtId="175" fontId="13" fillId="0" borderId="15" xfId="0" applyNumberFormat="1" applyFont="1" applyBorder="1" applyAlignment="1">
      <alignment horizontal="center" vertical="top"/>
    </xf>
    <xf numFmtId="175" fontId="3" fillId="0" borderId="15" xfId="0" applyNumberFormat="1" applyFont="1" applyBorder="1" applyAlignment="1">
      <alignment horizontal="center" vertical="top"/>
    </xf>
    <xf numFmtId="177" fontId="14" fillId="10" borderId="39" xfId="0" applyNumberFormat="1" applyFont="1" applyFill="1" applyBorder="1" applyAlignment="1">
      <alignment vertical="top"/>
    </xf>
    <xf numFmtId="177" fontId="10" fillId="10" borderId="39" xfId="0" applyNumberFormat="1" applyFont="1" applyFill="1" applyBorder="1" applyAlignment="1">
      <alignment vertical="top"/>
    </xf>
    <xf numFmtId="177" fontId="12" fillId="10" borderId="39" xfId="0" applyNumberFormat="1" applyFont="1" applyFill="1" applyBorder="1" applyAlignment="1">
      <alignment vertical="top"/>
    </xf>
    <xf numFmtId="177" fontId="10" fillId="10" borderId="39" xfId="0" applyNumberFormat="1" applyFont="1" applyFill="1" applyBorder="1" applyAlignment="1">
      <alignment vertical="top" wrapText="1"/>
    </xf>
    <xf numFmtId="177" fontId="12" fillId="35" borderId="39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0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justify"/>
    </xf>
    <xf numFmtId="0" fontId="10" fillId="0" borderId="39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43" t="s">
        <v>0</v>
      </c>
      <c r="C1" s="143"/>
      <c r="D1" s="143"/>
      <c r="E1" s="143"/>
      <c r="F1" s="143"/>
    </row>
    <row r="2" spans="1:6" ht="12.75" customHeight="1">
      <c r="A2" s="143" t="s">
        <v>1</v>
      </c>
      <c r="B2" s="143"/>
      <c r="C2" s="143"/>
      <c r="D2" s="143"/>
      <c r="E2" s="143"/>
      <c r="F2" s="143"/>
    </row>
    <row r="3" spans="2:6" ht="12.75" customHeight="1">
      <c r="B3" s="143" t="s">
        <v>2</v>
      </c>
      <c r="C3" s="143"/>
      <c r="D3" s="143"/>
      <c r="E3" s="143"/>
      <c r="F3" s="143"/>
    </row>
    <row r="5" spans="1:3" ht="13.5" thickBot="1">
      <c r="A5" s="144" t="s">
        <v>3</v>
      </c>
      <c r="B5" s="144"/>
      <c r="C5" s="144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43" t="s">
        <v>0</v>
      </c>
      <c r="C1" s="143"/>
      <c r="D1" s="143"/>
      <c r="E1" s="143"/>
      <c r="F1" s="143"/>
    </row>
    <row r="2" spans="1:6" ht="12.75" customHeight="1">
      <c r="A2" s="143" t="s">
        <v>70</v>
      </c>
      <c r="B2" s="143"/>
      <c r="C2" s="143"/>
      <c r="D2" s="143"/>
      <c r="E2" s="143"/>
      <c r="F2" s="143"/>
    </row>
    <row r="3" spans="2:6" ht="12.75" customHeight="1">
      <c r="B3" s="143" t="s">
        <v>71</v>
      </c>
      <c r="C3" s="143"/>
      <c r="D3" s="143"/>
      <c r="E3" s="143"/>
      <c r="F3" s="143"/>
    </row>
    <row r="5" spans="1:3" ht="13.5" thickBot="1">
      <c r="A5" s="144" t="s">
        <v>67</v>
      </c>
      <c r="B5" s="144"/>
      <c r="C5" s="144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46" t="s">
        <v>0</v>
      </c>
      <c r="E1" s="146"/>
    </row>
    <row r="2" spans="3:5" ht="25.5" customHeight="1">
      <c r="C2" s="147" t="s">
        <v>70</v>
      </c>
      <c r="D2" s="147"/>
      <c r="E2" s="147"/>
    </row>
    <row r="3" spans="3:5" ht="17.25" customHeight="1">
      <c r="C3" s="146" t="s">
        <v>95</v>
      </c>
      <c r="D3" s="146"/>
      <c r="E3" s="146"/>
    </row>
    <row r="4" spans="1:5" ht="13.5" thickBot="1">
      <c r="A4" s="145" t="s">
        <v>96</v>
      </c>
      <c r="B4" s="145"/>
      <c r="C4" s="145"/>
      <c r="D4" s="145"/>
      <c r="E4" s="145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46" t="s">
        <v>0</v>
      </c>
      <c r="D1" s="146"/>
      <c r="E1" s="146"/>
      <c r="F1" s="146"/>
    </row>
    <row r="2" spans="3:6" ht="25.5" customHeight="1">
      <c r="C2" s="147" t="s">
        <v>70</v>
      </c>
      <c r="D2" s="147"/>
      <c r="E2" s="147"/>
      <c r="F2" s="147"/>
    </row>
    <row r="3" spans="3:6" ht="17.25" customHeight="1">
      <c r="C3" s="146" t="s">
        <v>100</v>
      </c>
      <c r="D3" s="146"/>
      <c r="E3" s="146"/>
      <c r="F3" s="146"/>
    </row>
    <row r="4" spans="1:5" ht="13.5" thickBot="1">
      <c r="A4" s="145" t="s">
        <v>96</v>
      </c>
      <c r="B4" s="145"/>
      <c r="C4" s="145"/>
      <c r="D4" s="145"/>
      <c r="E4" s="145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106" t="s">
        <v>0</v>
      </c>
      <c r="D1" s="106"/>
      <c r="E1" s="106"/>
      <c r="F1" s="106"/>
    </row>
    <row r="2" spans="1:6" ht="12.75">
      <c r="A2" s="1"/>
      <c r="B2" s="1"/>
      <c r="C2" s="106" t="s">
        <v>70</v>
      </c>
      <c r="D2" s="106"/>
      <c r="E2" s="106"/>
      <c r="F2" s="106"/>
    </row>
    <row r="3" spans="1:6" ht="12.75">
      <c r="A3" s="1"/>
      <c r="B3" s="1"/>
      <c r="C3" s="106" t="s">
        <v>128</v>
      </c>
      <c r="D3" s="106"/>
      <c r="E3" s="106"/>
      <c r="F3" s="106"/>
    </row>
    <row r="4" spans="1:6" ht="27.75" customHeight="1">
      <c r="A4" s="148" t="s">
        <v>182</v>
      </c>
      <c r="B4" s="148"/>
      <c r="C4" s="148"/>
      <c r="D4" s="148"/>
      <c r="E4" s="148"/>
      <c r="F4" s="148"/>
    </row>
    <row r="5" spans="1:6" ht="78.75" customHeight="1">
      <c r="A5" s="103" t="s">
        <v>4</v>
      </c>
      <c r="B5" s="103" t="s">
        <v>75</v>
      </c>
      <c r="C5" s="103" t="s">
        <v>158</v>
      </c>
      <c r="D5" s="103" t="s">
        <v>159</v>
      </c>
      <c r="E5" s="103" t="s">
        <v>160</v>
      </c>
      <c r="F5" s="103" t="s">
        <v>161</v>
      </c>
    </row>
    <row r="6" spans="1:6" ht="12.75">
      <c r="A6" s="109" t="s">
        <v>5</v>
      </c>
      <c r="B6" s="109" t="s">
        <v>162</v>
      </c>
      <c r="C6" s="110">
        <v>11880.82</v>
      </c>
      <c r="D6" s="110">
        <v>8763</v>
      </c>
      <c r="E6" s="110">
        <v>12462.17</v>
      </c>
      <c r="F6" s="109">
        <v>104.9</v>
      </c>
    </row>
    <row r="7" spans="1:6" ht="12.75">
      <c r="A7" s="23" t="s">
        <v>7</v>
      </c>
      <c r="B7" s="23" t="s">
        <v>163</v>
      </c>
      <c r="C7" s="104">
        <v>7900</v>
      </c>
      <c r="D7" s="104">
        <v>5800</v>
      </c>
      <c r="E7" s="104">
        <v>8390.14</v>
      </c>
      <c r="F7" s="23">
        <v>106.2</v>
      </c>
    </row>
    <row r="8" spans="1:6" ht="12.75">
      <c r="A8" s="23" t="s">
        <v>9</v>
      </c>
      <c r="B8" s="23" t="s">
        <v>10</v>
      </c>
      <c r="C8" s="104">
        <v>7900</v>
      </c>
      <c r="D8" s="104">
        <v>5800</v>
      </c>
      <c r="E8" s="104">
        <v>8390.14</v>
      </c>
      <c r="F8" s="23">
        <v>106.2</v>
      </c>
    </row>
    <row r="9" spans="1:6" ht="12.75">
      <c r="A9" s="23" t="s">
        <v>11</v>
      </c>
      <c r="B9" s="23" t="s">
        <v>164</v>
      </c>
      <c r="C9" s="104">
        <v>1236</v>
      </c>
      <c r="D9" s="23">
        <v>575</v>
      </c>
      <c r="E9" s="104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104">
        <v>1100</v>
      </c>
      <c r="D11" s="23">
        <v>454</v>
      </c>
      <c r="E11" s="104">
        <v>1208.89</v>
      </c>
      <c r="F11" s="23">
        <v>109.9</v>
      </c>
    </row>
    <row r="12" spans="1:6" ht="12.75" hidden="1">
      <c r="A12" s="23" t="s">
        <v>15</v>
      </c>
      <c r="B12" s="23" t="s">
        <v>165</v>
      </c>
      <c r="C12" s="23" t="s">
        <v>166</v>
      </c>
      <c r="D12" s="23" t="s">
        <v>166</v>
      </c>
      <c r="E12" s="23" t="s">
        <v>166</v>
      </c>
      <c r="F12" s="23" t="e">
        <v>#DIV/0!</v>
      </c>
    </row>
    <row r="13" spans="1:6" ht="12.75" hidden="1">
      <c r="A13" s="23" t="s">
        <v>126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167</v>
      </c>
      <c r="C14" s="104">
        <v>1853</v>
      </c>
      <c r="D14" s="104">
        <v>1838</v>
      </c>
      <c r="E14" s="104">
        <v>1838.68</v>
      </c>
      <c r="F14" s="23">
        <v>99.2</v>
      </c>
    </row>
    <row r="15" spans="1:6" ht="12.75">
      <c r="A15" s="23" t="s">
        <v>108</v>
      </c>
      <c r="B15" s="105" t="s">
        <v>109</v>
      </c>
      <c r="C15" s="104">
        <v>1313</v>
      </c>
      <c r="D15" s="104">
        <v>1313</v>
      </c>
      <c r="E15" s="104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127</v>
      </c>
      <c r="B17" s="23" t="s">
        <v>168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169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170</v>
      </c>
      <c r="C20" s="23" t="s">
        <v>166</v>
      </c>
      <c r="D20" s="23" t="s">
        <v>166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109" t="s">
        <v>58</v>
      </c>
      <c r="B22" s="109" t="s">
        <v>59</v>
      </c>
      <c r="C22" s="110">
        <v>16126.5</v>
      </c>
      <c r="D22" s="110">
        <v>12432.5</v>
      </c>
      <c r="E22" s="110">
        <v>16122.62</v>
      </c>
      <c r="F22" s="109">
        <v>100</v>
      </c>
    </row>
    <row r="23" spans="1:6" ht="12.75">
      <c r="A23" s="23" t="s">
        <v>34</v>
      </c>
      <c r="B23" s="23" t="s">
        <v>57</v>
      </c>
      <c r="C23" s="104">
        <v>16126.5</v>
      </c>
      <c r="D23" s="104">
        <v>12432.5</v>
      </c>
      <c r="E23" s="104">
        <v>16122.62</v>
      </c>
      <c r="F23" s="23">
        <v>100</v>
      </c>
    </row>
    <row r="24" spans="1:6" ht="12.75">
      <c r="A24" s="23" t="s">
        <v>79</v>
      </c>
      <c r="B24" s="23" t="s">
        <v>171</v>
      </c>
      <c r="C24" s="104">
        <v>12521</v>
      </c>
      <c r="D24" s="104">
        <v>12190.8</v>
      </c>
      <c r="E24" s="104">
        <v>12521</v>
      </c>
      <c r="F24" s="23">
        <v>100</v>
      </c>
    </row>
    <row r="25" spans="1:6" ht="12.75">
      <c r="A25" s="23" t="s">
        <v>116</v>
      </c>
      <c r="B25" s="23" t="s">
        <v>117</v>
      </c>
      <c r="C25" s="104">
        <v>4227.8</v>
      </c>
      <c r="D25" s="104">
        <v>4227.8</v>
      </c>
      <c r="E25" s="104">
        <v>4227.8</v>
      </c>
      <c r="F25" s="23">
        <v>100</v>
      </c>
    </row>
    <row r="26" spans="1:6" ht="12.75">
      <c r="A26" s="23" t="s">
        <v>116</v>
      </c>
      <c r="B26" s="23" t="s">
        <v>118</v>
      </c>
      <c r="C26" s="104">
        <v>8293.2</v>
      </c>
      <c r="D26" s="104">
        <v>7963</v>
      </c>
      <c r="E26" s="104">
        <v>8293.2</v>
      </c>
      <c r="F26" s="23">
        <v>100</v>
      </c>
    </row>
    <row r="27" spans="1:6" ht="12.75">
      <c r="A27" s="23" t="s">
        <v>119</v>
      </c>
      <c r="B27" s="23" t="s">
        <v>172</v>
      </c>
      <c r="C27" s="104">
        <v>3320</v>
      </c>
      <c r="D27" s="23" t="s">
        <v>166</v>
      </c>
      <c r="E27" s="104">
        <v>3316.12</v>
      </c>
      <c r="F27" s="23">
        <v>99.9</v>
      </c>
    </row>
    <row r="28" spans="1:6" ht="12.75">
      <c r="A28" s="23" t="s">
        <v>121</v>
      </c>
      <c r="B28" s="23" t="s">
        <v>88</v>
      </c>
      <c r="C28" s="104">
        <v>3320</v>
      </c>
      <c r="D28" s="23"/>
      <c r="E28" s="104">
        <v>3316.12</v>
      </c>
      <c r="F28" s="23">
        <v>99.9</v>
      </c>
    </row>
    <row r="29" spans="1:6" ht="12.75">
      <c r="A29" s="23" t="s">
        <v>122</v>
      </c>
      <c r="B29" s="23" t="s">
        <v>173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124</v>
      </c>
      <c r="B31" s="23" t="s">
        <v>125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174</v>
      </c>
      <c r="B33" s="23" t="s">
        <v>175</v>
      </c>
      <c r="C33" s="23">
        <v>23</v>
      </c>
      <c r="D33" s="23"/>
      <c r="E33" s="23">
        <v>23</v>
      </c>
      <c r="F33" s="23">
        <v>100</v>
      </c>
    </row>
    <row r="34" spans="1:6" ht="12.75">
      <c r="A34" s="109" t="s">
        <v>38</v>
      </c>
      <c r="B34" s="109" t="s">
        <v>176</v>
      </c>
      <c r="C34" s="109">
        <v>806.82</v>
      </c>
      <c r="D34" s="109">
        <v>450</v>
      </c>
      <c r="E34" s="109">
        <v>806.72</v>
      </c>
      <c r="F34" s="109">
        <v>100</v>
      </c>
    </row>
    <row r="35" spans="1:6" ht="12.75">
      <c r="A35" s="23" t="s">
        <v>177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178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179</v>
      </c>
      <c r="B37" s="23" t="s">
        <v>180</v>
      </c>
      <c r="C37" s="23">
        <v>195</v>
      </c>
      <c r="D37" s="23" t="s">
        <v>166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181</v>
      </c>
      <c r="C38" s="23">
        <v>195</v>
      </c>
      <c r="D38" s="23"/>
      <c r="E38" s="23">
        <v>195</v>
      </c>
      <c r="F38" s="23">
        <v>100</v>
      </c>
    </row>
    <row r="39" spans="1:6" ht="12.75">
      <c r="A39" s="93" t="s">
        <v>44</v>
      </c>
      <c r="B39" s="93"/>
      <c r="C39" s="107">
        <v>28007.32</v>
      </c>
      <c r="D39" s="107">
        <v>21195.5</v>
      </c>
      <c r="E39" s="107">
        <v>28584.79</v>
      </c>
      <c r="F39" s="108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1.8515625" style="0" customWidth="1"/>
    <col min="2" max="2" width="46.7109375" style="0" customWidth="1"/>
    <col min="3" max="3" width="13.421875" style="0" hidden="1" customWidth="1"/>
    <col min="4" max="5" width="13.421875" style="0" customWidth="1"/>
    <col min="6" max="6" width="11.7109375" style="0" customWidth="1"/>
  </cols>
  <sheetData>
    <row r="1" spans="3:6" ht="12.75" customHeight="1">
      <c r="C1" s="146" t="s">
        <v>0</v>
      </c>
      <c r="D1" s="146"/>
      <c r="E1" s="146"/>
      <c r="F1" s="146"/>
    </row>
    <row r="2" spans="3:6" ht="25.5" customHeight="1">
      <c r="C2" s="147" t="s">
        <v>70</v>
      </c>
      <c r="D2" s="147"/>
      <c r="E2" s="147"/>
      <c r="F2" s="147"/>
    </row>
    <row r="3" spans="3:6" ht="17.25" customHeight="1">
      <c r="C3" s="146" t="s">
        <v>183</v>
      </c>
      <c r="D3" s="146"/>
      <c r="E3" s="146"/>
      <c r="F3" s="146"/>
    </row>
    <row r="4" spans="1:6" ht="13.5" customHeight="1" thickBot="1">
      <c r="A4" s="150" t="s">
        <v>133</v>
      </c>
      <c r="B4" s="150"/>
      <c r="C4" s="150"/>
      <c r="D4" s="150"/>
      <c r="E4" s="150"/>
      <c r="F4" s="150"/>
    </row>
    <row r="5" spans="1:6" ht="62.25" customHeight="1" thickBot="1">
      <c r="A5" s="88" t="s">
        <v>4</v>
      </c>
      <c r="B5" s="89" t="s">
        <v>75</v>
      </c>
      <c r="C5" s="90" t="s">
        <v>129</v>
      </c>
      <c r="D5" s="90" t="s">
        <v>130</v>
      </c>
      <c r="E5" s="91" t="s">
        <v>131</v>
      </c>
      <c r="F5" s="92" t="s">
        <v>132</v>
      </c>
    </row>
    <row r="6" spans="1:6" ht="13.5" customHeight="1">
      <c r="A6" s="80"/>
      <c r="B6" s="93" t="s">
        <v>134</v>
      </c>
      <c r="C6" s="94">
        <f>C8+C10+C14+C17+C21+C26+C28</f>
        <v>15890.8</v>
      </c>
      <c r="D6" s="112">
        <f>D8+D10+D14+D17+D21+D26+D28</f>
        <v>15890.8</v>
      </c>
      <c r="E6" s="112">
        <f>E8+E10+E14+E17+E21+E26+E28</f>
        <v>4268.589999999999</v>
      </c>
      <c r="F6" s="111">
        <f>E6/D6</f>
        <v>0.26862020791904745</v>
      </c>
    </row>
    <row r="7" spans="1:6" ht="14.25" customHeight="1">
      <c r="A7" s="80"/>
      <c r="B7" s="93" t="s">
        <v>135</v>
      </c>
      <c r="C7" s="94">
        <f>C8+C10+C14</f>
        <v>12097.8</v>
      </c>
      <c r="D7" s="112">
        <f>D8+D10+D14</f>
        <v>12097.8</v>
      </c>
      <c r="E7" s="112">
        <f>E8+E10+E14</f>
        <v>3501.45</v>
      </c>
      <c r="F7" s="111">
        <f aca="true" t="shared" si="0" ref="F7:F44">E7/D7</f>
        <v>0.28942865644993304</v>
      </c>
    </row>
    <row r="8" spans="1:6" ht="13.5" customHeight="1">
      <c r="A8" s="80" t="s">
        <v>7</v>
      </c>
      <c r="B8" s="80" t="s">
        <v>136</v>
      </c>
      <c r="C8" s="95">
        <f>C9</f>
        <v>9900</v>
      </c>
      <c r="D8" s="113">
        <f>D9</f>
        <v>9900</v>
      </c>
      <c r="E8" s="113">
        <f>E9</f>
        <v>3060.94</v>
      </c>
      <c r="F8" s="111">
        <f t="shared" si="0"/>
        <v>0.30918585858585856</v>
      </c>
    </row>
    <row r="9" spans="1:6" ht="15.75">
      <c r="A9" s="80" t="s">
        <v>9</v>
      </c>
      <c r="B9" s="81" t="s">
        <v>10</v>
      </c>
      <c r="C9" s="96">
        <v>9900</v>
      </c>
      <c r="D9" s="114">
        <v>9900</v>
      </c>
      <c r="E9" s="114">
        <v>3060.94</v>
      </c>
      <c r="F9" s="111">
        <f t="shared" si="0"/>
        <v>0.30918585858585856</v>
      </c>
    </row>
    <row r="10" spans="1:6" ht="15.75">
      <c r="A10" s="80" t="s">
        <v>11</v>
      </c>
      <c r="B10" s="80" t="s">
        <v>137</v>
      </c>
      <c r="C10" s="95">
        <f>C11+C12+C13</f>
        <v>2197.8</v>
      </c>
      <c r="D10" s="113">
        <f>D11+D12+D13</f>
        <v>2197.8</v>
      </c>
      <c r="E10" s="113">
        <f>E11+E12+E13</f>
        <v>440.51</v>
      </c>
      <c r="F10" s="111">
        <f t="shared" si="0"/>
        <v>0.2004322504322504</v>
      </c>
    </row>
    <row r="11" spans="1:6" ht="15.75">
      <c r="A11" s="80" t="s">
        <v>47</v>
      </c>
      <c r="B11" s="80" t="s">
        <v>13</v>
      </c>
      <c r="C11" s="97">
        <v>146.1</v>
      </c>
      <c r="D11" s="114">
        <v>146.1</v>
      </c>
      <c r="E11" s="114">
        <v>10.54</v>
      </c>
      <c r="F11" s="111">
        <f t="shared" si="0"/>
        <v>0.07214236824093087</v>
      </c>
    </row>
    <row r="12" spans="1:6" ht="14.25" customHeight="1">
      <c r="A12" s="80" t="s">
        <v>138</v>
      </c>
      <c r="B12" s="80" t="s">
        <v>139</v>
      </c>
      <c r="C12" s="97">
        <v>1051.7</v>
      </c>
      <c r="D12" s="114">
        <v>1051.7</v>
      </c>
      <c r="E12" s="114">
        <v>339.75</v>
      </c>
      <c r="F12" s="111">
        <f t="shared" si="0"/>
        <v>0.3230483978320814</v>
      </c>
    </row>
    <row r="13" spans="1:6" ht="13.5" customHeight="1">
      <c r="A13" s="80" t="s">
        <v>48</v>
      </c>
      <c r="B13" s="80" t="s">
        <v>14</v>
      </c>
      <c r="C13" s="97">
        <v>1000</v>
      </c>
      <c r="D13" s="114">
        <v>1000</v>
      </c>
      <c r="E13" s="114">
        <v>90.22</v>
      </c>
      <c r="F13" s="111">
        <f t="shared" si="0"/>
        <v>0.09022</v>
      </c>
    </row>
    <row r="14" spans="1:6" ht="15.75" hidden="1">
      <c r="A14" s="80" t="s">
        <v>140</v>
      </c>
      <c r="B14" s="81" t="s">
        <v>141</v>
      </c>
      <c r="C14" s="95">
        <f>C15</f>
        <v>0</v>
      </c>
      <c r="D14" s="113">
        <f>D15</f>
        <v>0</v>
      </c>
      <c r="E14" s="113">
        <f>E15</f>
        <v>0</v>
      </c>
      <c r="F14" s="111" t="e">
        <f t="shared" si="0"/>
        <v>#DIV/0!</v>
      </c>
    </row>
    <row r="15" spans="1:6" ht="90" hidden="1">
      <c r="A15" s="87" t="s">
        <v>126</v>
      </c>
      <c r="B15" s="82" t="s">
        <v>107</v>
      </c>
      <c r="C15" s="97"/>
      <c r="D15" s="114"/>
      <c r="E15" s="114"/>
      <c r="F15" s="111" t="e">
        <f t="shared" si="0"/>
        <v>#DIV/0!</v>
      </c>
    </row>
    <row r="16" spans="1:6" ht="15.75">
      <c r="A16" s="87"/>
      <c r="B16" s="93" t="s">
        <v>142</v>
      </c>
      <c r="C16" s="95">
        <f>C17+C21+C26+C28</f>
        <v>3793</v>
      </c>
      <c r="D16" s="113">
        <f>D17+D21+D26+D28</f>
        <v>3793</v>
      </c>
      <c r="E16" s="113">
        <f>E17+E21+E26+E28</f>
        <v>767.14</v>
      </c>
      <c r="F16" s="111">
        <f t="shared" si="0"/>
        <v>0.202251515950435</v>
      </c>
    </row>
    <row r="17" spans="1:6" ht="60">
      <c r="A17" s="80" t="s">
        <v>15</v>
      </c>
      <c r="B17" s="81" t="s">
        <v>143</v>
      </c>
      <c r="C17" s="95">
        <f>C18+C19+C20</f>
        <v>2010</v>
      </c>
      <c r="D17" s="113">
        <f>D18+D19+D20</f>
        <v>2010</v>
      </c>
      <c r="E17" s="113">
        <f>E18+E19+E20</f>
        <v>167.41</v>
      </c>
      <c r="F17" s="111">
        <f t="shared" si="0"/>
        <v>0.08328855721393034</v>
      </c>
    </row>
    <row r="18" spans="1:6" ht="96.75" customHeight="1">
      <c r="A18" s="83" t="s">
        <v>108</v>
      </c>
      <c r="B18" s="84" t="s">
        <v>109</v>
      </c>
      <c r="C18" s="97">
        <v>1400</v>
      </c>
      <c r="D18" s="114">
        <v>1400</v>
      </c>
      <c r="E18" s="114">
        <v>92.54</v>
      </c>
      <c r="F18" s="111">
        <f t="shared" si="0"/>
        <v>0.0661</v>
      </c>
    </row>
    <row r="19" spans="1:6" ht="56.25" customHeight="1">
      <c r="A19" s="83" t="s">
        <v>110</v>
      </c>
      <c r="B19" s="84" t="s">
        <v>111</v>
      </c>
      <c r="C19" s="97">
        <v>600</v>
      </c>
      <c r="D19" s="114">
        <v>600</v>
      </c>
      <c r="E19" s="114">
        <v>60.9</v>
      </c>
      <c r="F19" s="111">
        <f t="shared" si="0"/>
        <v>0.10149999999999999</v>
      </c>
    </row>
    <row r="20" spans="1:6" ht="60.75" customHeight="1">
      <c r="A20" s="98" t="s">
        <v>127</v>
      </c>
      <c r="B20" s="84" t="s">
        <v>144</v>
      </c>
      <c r="C20" s="97">
        <v>10</v>
      </c>
      <c r="D20" s="114">
        <v>10</v>
      </c>
      <c r="E20" s="114">
        <v>13.97</v>
      </c>
      <c r="F20" s="111">
        <f t="shared" si="0"/>
        <v>1.397</v>
      </c>
    </row>
    <row r="21" spans="1:6" ht="30">
      <c r="A21" s="98" t="s">
        <v>23</v>
      </c>
      <c r="B21" s="84" t="s">
        <v>145</v>
      </c>
      <c r="C21" s="95">
        <f>C22</f>
        <v>1633</v>
      </c>
      <c r="D21" s="113">
        <f>D22</f>
        <v>1633</v>
      </c>
      <c r="E21" s="113">
        <f>E22</f>
        <v>124.95</v>
      </c>
      <c r="F21" s="111">
        <f t="shared" si="0"/>
        <v>0.07651561543172077</v>
      </c>
    </row>
    <row r="22" spans="1:6" ht="57">
      <c r="A22" s="98" t="s">
        <v>77</v>
      </c>
      <c r="B22" s="99" t="s">
        <v>146</v>
      </c>
      <c r="C22" s="95">
        <f>C23+C24+C25</f>
        <v>1633</v>
      </c>
      <c r="D22" s="113">
        <f>D23+D24+D25</f>
        <v>1633</v>
      </c>
      <c r="E22" s="113">
        <f>E23+E24+E25</f>
        <v>124.95</v>
      </c>
      <c r="F22" s="111">
        <f t="shared" si="0"/>
        <v>0.07651561543172077</v>
      </c>
    </row>
    <row r="23" spans="1:6" ht="60">
      <c r="A23" s="98" t="s">
        <v>77</v>
      </c>
      <c r="B23" s="84" t="s">
        <v>147</v>
      </c>
      <c r="C23" s="97">
        <v>1033</v>
      </c>
      <c r="D23" s="114">
        <v>1033</v>
      </c>
      <c r="E23" s="114"/>
      <c r="F23" s="111">
        <f t="shared" si="0"/>
        <v>0</v>
      </c>
    </row>
    <row r="24" spans="1:6" ht="60" hidden="1">
      <c r="A24" s="98" t="s">
        <v>148</v>
      </c>
      <c r="B24" s="84" t="s">
        <v>149</v>
      </c>
      <c r="C24" s="97"/>
      <c r="D24" s="114"/>
      <c r="E24" s="114"/>
      <c r="F24" s="111" t="e">
        <f t="shared" si="0"/>
        <v>#DIV/0!</v>
      </c>
    </row>
    <row r="25" spans="1:6" ht="60">
      <c r="A25" s="98" t="s">
        <v>150</v>
      </c>
      <c r="B25" s="84" t="s">
        <v>151</v>
      </c>
      <c r="C25" s="97">
        <v>600</v>
      </c>
      <c r="D25" s="114">
        <v>600</v>
      </c>
      <c r="E25" s="114">
        <v>124.95</v>
      </c>
      <c r="F25" s="111">
        <f t="shared" si="0"/>
        <v>0.20825000000000002</v>
      </c>
    </row>
    <row r="26" spans="1:6" ht="30">
      <c r="A26" s="80" t="s">
        <v>112</v>
      </c>
      <c r="B26" s="81" t="s">
        <v>152</v>
      </c>
      <c r="C26" s="95">
        <f>SUM(C27)</f>
        <v>150</v>
      </c>
      <c r="D26" s="113">
        <f>SUM(D27)</f>
        <v>150</v>
      </c>
      <c r="E26" s="113">
        <f>SUM(E27)</f>
        <v>467.78</v>
      </c>
      <c r="F26" s="111">
        <f t="shared" si="0"/>
        <v>3.118533333333333</v>
      </c>
    </row>
    <row r="27" spans="1:6" ht="60">
      <c r="A27" s="80" t="s">
        <v>113</v>
      </c>
      <c r="B27" s="85" t="s">
        <v>114</v>
      </c>
      <c r="C27" s="97">
        <v>150</v>
      </c>
      <c r="D27" s="114">
        <v>150</v>
      </c>
      <c r="E27" s="114">
        <v>467.78</v>
      </c>
      <c r="F27" s="111">
        <f t="shared" si="0"/>
        <v>3.118533333333333</v>
      </c>
    </row>
    <row r="28" spans="1:6" ht="15.75">
      <c r="A28" s="80" t="s">
        <v>31</v>
      </c>
      <c r="B28" s="80" t="s">
        <v>153</v>
      </c>
      <c r="C28" s="95">
        <f>C29</f>
        <v>0</v>
      </c>
      <c r="D28" s="113">
        <f>D29</f>
        <v>0</v>
      </c>
      <c r="E28" s="113">
        <f>E29</f>
        <v>7</v>
      </c>
      <c r="F28" s="111"/>
    </row>
    <row r="29" spans="1:6" ht="15.75">
      <c r="A29" s="80" t="s">
        <v>33</v>
      </c>
      <c r="B29" s="79" t="s">
        <v>32</v>
      </c>
      <c r="C29" s="95">
        <f>C30+C31+C32</f>
        <v>0</v>
      </c>
      <c r="D29" s="113">
        <f>D30+D31+D32</f>
        <v>0</v>
      </c>
      <c r="E29" s="113">
        <f>E30+E31+E32</f>
        <v>7</v>
      </c>
      <c r="F29" s="111"/>
    </row>
    <row r="30" spans="1:6" ht="24.75" customHeight="1">
      <c r="A30" s="80" t="s">
        <v>78</v>
      </c>
      <c r="B30" s="85" t="s">
        <v>72</v>
      </c>
      <c r="C30" s="97"/>
      <c r="D30" s="114"/>
      <c r="E30" s="114">
        <v>6</v>
      </c>
      <c r="F30" s="111"/>
    </row>
    <row r="31" spans="1:6" ht="18.75" customHeight="1" hidden="1">
      <c r="A31" s="80" t="s">
        <v>154</v>
      </c>
      <c r="B31" s="85" t="s">
        <v>155</v>
      </c>
      <c r="C31" s="97"/>
      <c r="D31" s="114"/>
      <c r="E31" s="114"/>
      <c r="F31" s="111"/>
    </row>
    <row r="32" spans="1:6" ht="31.5" customHeight="1">
      <c r="A32" s="80" t="s">
        <v>156</v>
      </c>
      <c r="B32" s="85" t="s">
        <v>157</v>
      </c>
      <c r="C32" s="97"/>
      <c r="D32" s="114"/>
      <c r="E32" s="114">
        <v>1</v>
      </c>
      <c r="F32" s="111"/>
    </row>
    <row r="33" spans="1:6" ht="15.75">
      <c r="A33" s="79" t="s">
        <v>58</v>
      </c>
      <c r="B33" s="79" t="s">
        <v>59</v>
      </c>
      <c r="C33" s="95">
        <f>C34</f>
        <v>3421.2000000000003</v>
      </c>
      <c r="D33" s="113">
        <f>D34</f>
        <v>3421.2000000000003</v>
      </c>
      <c r="E33" s="113">
        <f>E34</f>
        <v>740.28</v>
      </c>
      <c r="F33" s="111">
        <f t="shared" si="0"/>
        <v>0.21638021746755523</v>
      </c>
    </row>
    <row r="34" spans="1:6" ht="43.5" hidden="1">
      <c r="A34" s="80" t="s">
        <v>34</v>
      </c>
      <c r="B34" s="86" t="s">
        <v>57</v>
      </c>
      <c r="C34" s="100">
        <f>C35+C38+C40+C42</f>
        <v>3421.2000000000003</v>
      </c>
      <c r="D34" s="115">
        <f>D35+D38+D40+D42</f>
        <v>3421.2000000000003</v>
      </c>
      <c r="E34" s="115">
        <f>E35+E38+E40+E42</f>
        <v>740.28</v>
      </c>
      <c r="F34" s="111">
        <f t="shared" si="0"/>
        <v>0.21638021746755523</v>
      </c>
    </row>
    <row r="35" spans="1:6" ht="29.25" hidden="1">
      <c r="A35" s="79" t="s">
        <v>79</v>
      </c>
      <c r="B35" s="86" t="s">
        <v>115</v>
      </c>
      <c r="C35" s="95">
        <f>C36+C37</f>
        <v>3145</v>
      </c>
      <c r="D35" s="113">
        <f>D36+D37</f>
        <v>3145</v>
      </c>
      <c r="E35" s="113">
        <f>E36+E37</f>
        <v>471.48</v>
      </c>
      <c r="F35" s="111">
        <f t="shared" si="0"/>
        <v>0.1499141494435612</v>
      </c>
    </row>
    <row r="36" spans="1:6" ht="30" hidden="1">
      <c r="A36" s="80" t="s">
        <v>116</v>
      </c>
      <c r="B36" s="85" t="s">
        <v>117</v>
      </c>
      <c r="C36" s="101">
        <v>2663.2</v>
      </c>
      <c r="D36" s="116">
        <v>2663.2</v>
      </c>
      <c r="E36" s="116">
        <v>399.48</v>
      </c>
      <c r="F36" s="111">
        <f t="shared" si="0"/>
        <v>0.15000000000000002</v>
      </c>
    </row>
    <row r="37" spans="1:6" ht="30" hidden="1">
      <c r="A37" s="80" t="s">
        <v>116</v>
      </c>
      <c r="B37" s="85" t="s">
        <v>118</v>
      </c>
      <c r="C37" s="97">
        <v>481.8</v>
      </c>
      <c r="D37" s="114">
        <v>481.8</v>
      </c>
      <c r="E37" s="114">
        <v>72</v>
      </c>
      <c r="F37" s="111">
        <f t="shared" si="0"/>
        <v>0.149439601494396</v>
      </c>
    </row>
    <row r="38" spans="1:6" ht="44.25" hidden="1">
      <c r="A38" s="79" t="s">
        <v>119</v>
      </c>
      <c r="B38" s="86" t="s">
        <v>120</v>
      </c>
      <c r="C38" s="95">
        <f>C39</f>
        <v>0</v>
      </c>
      <c r="D38" s="113">
        <f>D39</f>
        <v>0</v>
      </c>
      <c r="E38" s="113">
        <f>E39</f>
        <v>0</v>
      </c>
      <c r="F38" s="111" t="e">
        <f t="shared" si="0"/>
        <v>#DIV/0!</v>
      </c>
    </row>
    <row r="39" spans="1:6" ht="15.75" hidden="1">
      <c r="A39" s="80" t="s">
        <v>121</v>
      </c>
      <c r="B39" s="85" t="s">
        <v>88</v>
      </c>
      <c r="C39" s="97"/>
      <c r="D39" s="114"/>
      <c r="E39" s="114"/>
      <c r="F39" s="111" t="e">
        <f t="shared" si="0"/>
        <v>#DIV/0!</v>
      </c>
    </row>
    <row r="40" spans="1:6" ht="29.25" customHeight="1" hidden="1">
      <c r="A40" s="79" t="s">
        <v>122</v>
      </c>
      <c r="B40" s="86" t="s">
        <v>123</v>
      </c>
      <c r="C40" s="95">
        <f>C41</f>
        <v>266.4</v>
      </c>
      <c r="D40" s="113">
        <f>D41</f>
        <v>266.4</v>
      </c>
      <c r="E40" s="113">
        <f>E41</f>
        <v>266.4</v>
      </c>
      <c r="F40" s="111">
        <f t="shared" si="0"/>
        <v>1</v>
      </c>
    </row>
    <row r="41" spans="1:6" ht="60" hidden="1">
      <c r="A41" s="80" t="s">
        <v>105</v>
      </c>
      <c r="B41" s="85" t="s">
        <v>106</v>
      </c>
      <c r="C41" s="97">
        <v>266.4</v>
      </c>
      <c r="D41" s="114">
        <v>266.4</v>
      </c>
      <c r="E41" s="114">
        <v>266.4</v>
      </c>
      <c r="F41" s="111">
        <f t="shared" si="0"/>
        <v>1</v>
      </c>
    </row>
    <row r="42" spans="1:6" ht="15.75" hidden="1">
      <c r="A42" s="79" t="s">
        <v>124</v>
      </c>
      <c r="B42" s="86" t="s">
        <v>125</v>
      </c>
      <c r="C42" s="95">
        <f>C43</f>
        <v>9.8</v>
      </c>
      <c r="D42" s="113">
        <f>D43</f>
        <v>9.8</v>
      </c>
      <c r="E42" s="113">
        <f>E43</f>
        <v>2.4</v>
      </c>
      <c r="F42" s="111">
        <f t="shared" si="0"/>
        <v>0.24489795918367344</v>
      </c>
    </row>
    <row r="43" spans="1:6" ht="90" hidden="1">
      <c r="A43" s="80" t="s">
        <v>103</v>
      </c>
      <c r="B43" s="85" t="s">
        <v>104</v>
      </c>
      <c r="C43" s="97">
        <v>9.8</v>
      </c>
      <c r="D43" s="114">
        <v>9.8</v>
      </c>
      <c r="E43" s="114">
        <v>2.4</v>
      </c>
      <c r="F43" s="111">
        <f t="shared" si="0"/>
        <v>0.24489795918367344</v>
      </c>
    </row>
    <row r="44" spans="1:6" ht="15.75">
      <c r="A44" s="149" t="s">
        <v>44</v>
      </c>
      <c r="B44" s="149"/>
      <c r="C44" s="102">
        <f>C8+C10+C14+C17+C21+C26+C28+C33</f>
        <v>19312</v>
      </c>
      <c r="D44" s="113">
        <f>D8+D10+D14+D17+D21+D26+D28+D33</f>
        <v>19312</v>
      </c>
      <c r="E44" s="113">
        <f>E8+E10+E14+E17+E21+E26+E28+E33</f>
        <v>5008.869999999999</v>
      </c>
      <c r="F44" s="111">
        <f t="shared" si="0"/>
        <v>0.2593656793703396</v>
      </c>
    </row>
  </sheetData>
  <sheetProtection/>
  <mergeCells count="5">
    <mergeCell ref="A44:B44"/>
    <mergeCell ref="C1:F1"/>
    <mergeCell ref="C2:F2"/>
    <mergeCell ref="C3:F3"/>
    <mergeCell ref="A4:F4"/>
  </mergeCells>
  <printOptions/>
  <pageMargins left="0.7874015748031497" right="0.15748031496062992" top="0.1968503937007874" bottom="0.1968503937007874" header="0" footer="0"/>
  <pageSetup fitToHeight="3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8515625" style="0" customWidth="1"/>
    <col min="2" max="2" width="44.57421875" style="0" customWidth="1"/>
    <col min="3" max="3" width="14.28125" style="0" hidden="1" customWidth="1"/>
    <col min="4" max="5" width="13.421875" style="0" customWidth="1"/>
    <col min="6" max="6" width="11.7109375" style="0" customWidth="1"/>
  </cols>
  <sheetData>
    <row r="1" spans="3:6" ht="12.75" customHeight="1">
      <c r="C1" s="146" t="s">
        <v>0</v>
      </c>
      <c r="D1" s="146"/>
      <c r="E1" s="146"/>
      <c r="F1" s="146"/>
    </row>
    <row r="2" spans="3:6" ht="25.5" customHeight="1">
      <c r="C2" s="147" t="s">
        <v>70</v>
      </c>
      <c r="D2" s="147"/>
      <c r="E2" s="147"/>
      <c r="F2" s="147"/>
    </row>
    <row r="3" spans="3:6" ht="17.25" customHeight="1">
      <c r="C3" s="146" t="s">
        <v>206</v>
      </c>
      <c r="D3" s="146"/>
      <c r="E3" s="146"/>
      <c r="F3" s="146"/>
    </row>
    <row r="4" spans="1:6" ht="13.5" customHeight="1" thickBot="1">
      <c r="A4" s="150" t="s">
        <v>190</v>
      </c>
      <c r="B4" s="150"/>
      <c r="C4" s="150"/>
      <c r="D4" s="150"/>
      <c r="E4" s="150"/>
      <c r="F4" s="150"/>
    </row>
    <row r="5" spans="1:6" ht="62.25" customHeight="1" thickBot="1">
      <c r="A5" s="142" t="s">
        <v>4</v>
      </c>
      <c r="B5" s="89" t="s">
        <v>75</v>
      </c>
      <c r="C5" s="118" t="s">
        <v>198</v>
      </c>
      <c r="D5" s="117" t="s">
        <v>199</v>
      </c>
      <c r="E5" s="92" t="s">
        <v>200</v>
      </c>
      <c r="F5" s="92" t="s">
        <v>201</v>
      </c>
    </row>
    <row r="6" spans="1:6" ht="13.5" customHeight="1">
      <c r="A6" s="119"/>
      <c r="B6" s="120" t="s">
        <v>134</v>
      </c>
      <c r="C6" s="137">
        <f>C8+C10+C14+C17+C22+C27+C30+C32</f>
        <v>26376.2</v>
      </c>
      <c r="D6" s="121">
        <f>D8+D10+D14+D17+D22+D27+D30+D32</f>
        <v>27586.2</v>
      </c>
      <c r="E6" s="121">
        <f>E8+E10+E14+E17+E22+E27+E30+E32</f>
        <v>7202.55</v>
      </c>
      <c r="F6" s="135">
        <f>E6/D6</f>
        <v>0.2610925027731257</v>
      </c>
    </row>
    <row r="7" spans="1:6" ht="14.25" customHeight="1">
      <c r="A7" s="119"/>
      <c r="B7" s="120" t="s">
        <v>135</v>
      </c>
      <c r="C7" s="137">
        <f>C8+C10+C14</f>
        <v>21976.2</v>
      </c>
      <c r="D7" s="121">
        <f>D8+D10+D14</f>
        <v>21071.5</v>
      </c>
      <c r="E7" s="121">
        <f>E8+E10+E14</f>
        <v>4420.72</v>
      </c>
      <c r="F7" s="135">
        <f aca="true" t="shared" si="0" ref="F7:F49">E7/D7</f>
        <v>0.20979617018247396</v>
      </c>
    </row>
    <row r="8" spans="1:6" ht="13.5" customHeight="1">
      <c r="A8" s="119" t="s">
        <v>7</v>
      </c>
      <c r="B8" s="119" t="s">
        <v>136</v>
      </c>
      <c r="C8" s="138">
        <f>C9</f>
        <v>15599.4</v>
      </c>
      <c r="D8" s="122">
        <f>D9</f>
        <v>14694.7</v>
      </c>
      <c r="E8" s="122">
        <f>E9</f>
        <v>3302.34</v>
      </c>
      <c r="F8" s="135">
        <f t="shared" si="0"/>
        <v>0.2247300046955705</v>
      </c>
    </row>
    <row r="9" spans="1:6" ht="15.75">
      <c r="A9" s="119" t="s">
        <v>9</v>
      </c>
      <c r="B9" s="123" t="s">
        <v>10</v>
      </c>
      <c r="C9" s="139">
        <v>15599.4</v>
      </c>
      <c r="D9" s="124">
        <v>14694.7</v>
      </c>
      <c r="E9" s="124">
        <v>3302.34</v>
      </c>
      <c r="F9" s="136">
        <f t="shared" si="0"/>
        <v>0.2247300046955705</v>
      </c>
    </row>
    <row r="10" spans="1:6" ht="15.75">
      <c r="A10" s="119" t="s">
        <v>11</v>
      </c>
      <c r="B10" s="119" t="s">
        <v>137</v>
      </c>
      <c r="C10" s="138">
        <f>C11+C12+C13</f>
        <v>6376.8</v>
      </c>
      <c r="D10" s="122">
        <f>D11+D12+D13</f>
        <v>6376.8</v>
      </c>
      <c r="E10" s="122">
        <f>E11+E12+E13</f>
        <v>1118.38</v>
      </c>
      <c r="F10" s="135">
        <f t="shared" si="0"/>
        <v>0.17538263705934012</v>
      </c>
    </row>
    <row r="11" spans="1:6" ht="15.75">
      <c r="A11" s="119" t="s">
        <v>47</v>
      </c>
      <c r="B11" s="119" t="s">
        <v>13</v>
      </c>
      <c r="C11" s="139">
        <v>381.8</v>
      </c>
      <c r="D11" s="124">
        <v>381.8</v>
      </c>
      <c r="E11" s="124">
        <v>5.09</v>
      </c>
      <c r="F11" s="136">
        <f t="shared" si="0"/>
        <v>0.013331587218438972</v>
      </c>
    </row>
    <row r="12" spans="1:6" ht="14.25" customHeight="1">
      <c r="A12" s="119" t="s">
        <v>138</v>
      </c>
      <c r="B12" s="119" t="s">
        <v>139</v>
      </c>
      <c r="C12" s="139">
        <v>3105</v>
      </c>
      <c r="D12" s="124">
        <v>3105</v>
      </c>
      <c r="E12" s="124">
        <v>310.96</v>
      </c>
      <c r="F12" s="136">
        <f t="shared" si="0"/>
        <v>0.10014814814814814</v>
      </c>
    </row>
    <row r="13" spans="1:6" ht="13.5" customHeight="1">
      <c r="A13" s="119" t="s">
        <v>48</v>
      </c>
      <c r="B13" s="119" t="s">
        <v>14</v>
      </c>
      <c r="C13" s="139">
        <v>2890</v>
      </c>
      <c r="D13" s="124">
        <v>2890</v>
      </c>
      <c r="E13" s="124">
        <v>802.33</v>
      </c>
      <c r="F13" s="136">
        <f t="shared" si="0"/>
        <v>0.27762283737024224</v>
      </c>
    </row>
    <row r="14" spans="1:6" ht="15.75" customHeight="1" hidden="1">
      <c r="A14" s="119" t="s">
        <v>140</v>
      </c>
      <c r="B14" s="123" t="s">
        <v>141</v>
      </c>
      <c r="C14" s="138">
        <f>C15</f>
        <v>0</v>
      </c>
      <c r="D14" s="122">
        <f>D15</f>
        <v>0</v>
      </c>
      <c r="E14" s="122">
        <f>E15</f>
        <v>0</v>
      </c>
      <c r="F14" s="135" t="e">
        <f t="shared" si="0"/>
        <v>#DIV/0!</v>
      </c>
    </row>
    <row r="15" spans="1:6" ht="90" customHeight="1" hidden="1">
      <c r="A15" s="125" t="s">
        <v>126</v>
      </c>
      <c r="B15" s="123" t="s">
        <v>107</v>
      </c>
      <c r="C15" s="139">
        <v>0</v>
      </c>
      <c r="D15" s="124">
        <v>0</v>
      </c>
      <c r="E15" s="124">
        <v>0</v>
      </c>
      <c r="F15" s="135" t="e">
        <f t="shared" si="0"/>
        <v>#DIV/0!</v>
      </c>
    </row>
    <row r="16" spans="1:6" ht="15.75">
      <c r="A16" s="125"/>
      <c r="B16" s="120" t="s">
        <v>142</v>
      </c>
      <c r="C16" s="138">
        <f>C17+C22+C27+C30+C32</f>
        <v>4400</v>
      </c>
      <c r="D16" s="122">
        <f>D17+D22+D27+D30+D32</f>
        <v>6514.7</v>
      </c>
      <c r="E16" s="122">
        <f>E17+E22+E27+E30+E32</f>
        <v>2781.83</v>
      </c>
      <c r="F16" s="135">
        <f t="shared" si="0"/>
        <v>0.4270081507974274</v>
      </c>
    </row>
    <row r="17" spans="1:6" ht="60">
      <c r="A17" s="119" t="s">
        <v>15</v>
      </c>
      <c r="B17" s="123" t="s">
        <v>143</v>
      </c>
      <c r="C17" s="138">
        <f>C18+C19+C20+C21</f>
        <v>2900</v>
      </c>
      <c r="D17" s="122">
        <f>D18+D19+D20+D21</f>
        <v>2950</v>
      </c>
      <c r="E17" s="122">
        <f>E18+E19+E20+E21</f>
        <v>718.85</v>
      </c>
      <c r="F17" s="135">
        <f t="shared" si="0"/>
        <v>0.24367796610169493</v>
      </c>
    </row>
    <row r="18" spans="1:6" ht="96.75" customHeight="1">
      <c r="A18" s="126" t="s">
        <v>108</v>
      </c>
      <c r="B18" s="126" t="s">
        <v>109</v>
      </c>
      <c r="C18" s="139">
        <v>1100</v>
      </c>
      <c r="D18" s="124">
        <v>1100</v>
      </c>
      <c r="E18" s="124">
        <v>76.07</v>
      </c>
      <c r="F18" s="136">
        <f t="shared" si="0"/>
        <v>0.06915454545454545</v>
      </c>
    </row>
    <row r="19" spans="1:6" ht="73.5" customHeight="1">
      <c r="A19" s="126" t="s">
        <v>110</v>
      </c>
      <c r="B19" s="126" t="s">
        <v>111</v>
      </c>
      <c r="C19" s="139">
        <v>1300</v>
      </c>
      <c r="D19" s="124">
        <v>1300</v>
      </c>
      <c r="E19" s="124">
        <v>412.01</v>
      </c>
      <c r="F19" s="136">
        <f t="shared" si="0"/>
        <v>0.31693076923076924</v>
      </c>
    </row>
    <row r="20" spans="1:6" ht="61.5" customHeight="1">
      <c r="A20" s="127" t="s">
        <v>127</v>
      </c>
      <c r="B20" s="126" t="s">
        <v>144</v>
      </c>
      <c r="C20" s="139">
        <v>0</v>
      </c>
      <c r="D20" s="124">
        <v>50</v>
      </c>
      <c r="E20" s="124">
        <v>10.94</v>
      </c>
      <c r="F20" s="136">
        <f t="shared" si="0"/>
        <v>0.2188</v>
      </c>
    </row>
    <row r="21" spans="1:6" ht="33.75" customHeight="1">
      <c r="A21" s="127" t="s">
        <v>184</v>
      </c>
      <c r="B21" s="126" t="s">
        <v>185</v>
      </c>
      <c r="C21" s="139">
        <v>500</v>
      </c>
      <c r="D21" s="124">
        <v>500</v>
      </c>
      <c r="E21" s="124">
        <v>219.83</v>
      </c>
      <c r="F21" s="136">
        <f t="shared" si="0"/>
        <v>0.43966000000000005</v>
      </c>
    </row>
    <row r="22" spans="1:6" ht="45">
      <c r="A22" s="127" t="s">
        <v>23</v>
      </c>
      <c r="B22" s="126" t="s">
        <v>145</v>
      </c>
      <c r="C22" s="138">
        <f>C23</f>
        <v>0</v>
      </c>
      <c r="D22" s="122">
        <f>D23</f>
        <v>34.7</v>
      </c>
      <c r="E22" s="122">
        <f>E23</f>
        <v>-22</v>
      </c>
      <c r="F22" s="135">
        <f t="shared" si="0"/>
        <v>-0.6340057636887607</v>
      </c>
    </row>
    <row r="23" spans="1:6" ht="28.5">
      <c r="A23" s="127" t="s">
        <v>191</v>
      </c>
      <c r="B23" s="128" t="s">
        <v>192</v>
      </c>
      <c r="C23" s="138">
        <f>C24+C25+C26</f>
        <v>0</v>
      </c>
      <c r="D23" s="122">
        <f>D24+D25+D26</f>
        <v>34.7</v>
      </c>
      <c r="E23" s="122">
        <f>E24+E25+E26</f>
        <v>-22</v>
      </c>
      <c r="F23" s="135">
        <f t="shared" si="0"/>
        <v>-0.6340057636887607</v>
      </c>
    </row>
    <row r="24" spans="1:6" ht="29.25" customHeight="1">
      <c r="A24" s="127" t="s">
        <v>193</v>
      </c>
      <c r="B24" s="126" t="s">
        <v>194</v>
      </c>
      <c r="C24" s="139"/>
      <c r="D24" s="124">
        <v>34.7</v>
      </c>
      <c r="E24" s="124">
        <v>12.5</v>
      </c>
      <c r="F24" s="135">
        <f t="shared" si="0"/>
        <v>0.36023054755043227</v>
      </c>
    </row>
    <row r="25" spans="1:6" ht="33.75" customHeight="1" hidden="1">
      <c r="A25" s="127" t="s">
        <v>203</v>
      </c>
      <c r="B25" s="126" t="s">
        <v>205</v>
      </c>
      <c r="C25" s="139"/>
      <c r="D25" s="124"/>
      <c r="E25" s="124"/>
      <c r="F25" s="136" t="e">
        <f t="shared" si="0"/>
        <v>#DIV/0!</v>
      </c>
    </row>
    <row r="26" spans="1:6" ht="45">
      <c r="A26" s="127" t="s">
        <v>202</v>
      </c>
      <c r="B26" s="129" t="s">
        <v>204</v>
      </c>
      <c r="C26" s="139">
        <v>0</v>
      </c>
      <c r="D26" s="124">
        <v>0</v>
      </c>
      <c r="E26" s="124">
        <v>-34.5</v>
      </c>
      <c r="F26" s="136"/>
    </row>
    <row r="27" spans="1:6" ht="45">
      <c r="A27" s="119" t="s">
        <v>112</v>
      </c>
      <c r="B27" s="123" t="s">
        <v>152</v>
      </c>
      <c r="C27" s="138">
        <f>C28+C29</f>
        <v>1500</v>
      </c>
      <c r="D27" s="122">
        <f>D28+D29</f>
        <v>3520</v>
      </c>
      <c r="E27" s="122">
        <f>E28+E29</f>
        <v>2020</v>
      </c>
      <c r="F27" s="135">
        <f t="shared" si="0"/>
        <v>0.5738636363636364</v>
      </c>
    </row>
    <row r="28" spans="1:6" ht="120">
      <c r="A28" s="119" t="s">
        <v>195</v>
      </c>
      <c r="B28" s="126" t="s">
        <v>196</v>
      </c>
      <c r="C28" s="139"/>
      <c r="D28" s="124">
        <v>2020</v>
      </c>
      <c r="E28" s="124">
        <v>2020</v>
      </c>
      <c r="F28" s="135">
        <f t="shared" si="0"/>
        <v>1</v>
      </c>
    </row>
    <row r="29" spans="1:6" ht="60">
      <c r="A29" s="119" t="s">
        <v>197</v>
      </c>
      <c r="B29" s="126" t="s">
        <v>114</v>
      </c>
      <c r="C29" s="139">
        <v>1500</v>
      </c>
      <c r="D29" s="124">
        <v>1500</v>
      </c>
      <c r="E29" s="124"/>
      <c r="F29" s="136">
        <f t="shared" si="0"/>
        <v>0</v>
      </c>
    </row>
    <row r="30" spans="1:6" ht="30" hidden="1">
      <c r="A30" s="119"/>
      <c r="B30" s="126" t="s">
        <v>28</v>
      </c>
      <c r="C30" s="138">
        <f>C31</f>
        <v>0</v>
      </c>
      <c r="D30" s="122">
        <f>D31</f>
        <v>0</v>
      </c>
      <c r="E30" s="122">
        <f>E31</f>
        <v>0</v>
      </c>
      <c r="F30" s="136" t="e">
        <f t="shared" si="0"/>
        <v>#DIV/0!</v>
      </c>
    </row>
    <row r="31" spans="1:6" ht="75" hidden="1">
      <c r="A31" s="119" t="s">
        <v>188</v>
      </c>
      <c r="B31" s="126" t="s">
        <v>189</v>
      </c>
      <c r="C31" s="139">
        <v>0</v>
      </c>
      <c r="D31" s="124">
        <v>0</v>
      </c>
      <c r="E31" s="124">
        <v>0</v>
      </c>
      <c r="F31" s="136" t="e">
        <f t="shared" si="0"/>
        <v>#DIV/0!</v>
      </c>
    </row>
    <row r="32" spans="1:6" ht="15.75">
      <c r="A32" s="130" t="s">
        <v>31</v>
      </c>
      <c r="B32" s="130" t="s">
        <v>153</v>
      </c>
      <c r="C32" s="138">
        <f>C33</f>
        <v>0</v>
      </c>
      <c r="D32" s="122">
        <f>D33</f>
        <v>10</v>
      </c>
      <c r="E32" s="122">
        <f>E33</f>
        <v>64.97999999999999</v>
      </c>
      <c r="F32" s="135">
        <f t="shared" si="0"/>
        <v>6.497999999999999</v>
      </c>
    </row>
    <row r="33" spans="1:6" ht="27.75" customHeight="1">
      <c r="A33" s="119" t="s">
        <v>33</v>
      </c>
      <c r="B33" s="130" t="s">
        <v>32</v>
      </c>
      <c r="C33" s="138">
        <f>C34+C35+C36</f>
        <v>0</v>
      </c>
      <c r="D33" s="122">
        <f>D34+D35+D36</f>
        <v>10</v>
      </c>
      <c r="E33" s="122">
        <f>E34+E35+E36</f>
        <v>64.97999999999999</v>
      </c>
      <c r="F33" s="135">
        <f t="shared" si="0"/>
        <v>6.497999999999999</v>
      </c>
    </row>
    <row r="34" spans="1:6" ht="28.5" customHeight="1">
      <c r="A34" s="119" t="s">
        <v>78</v>
      </c>
      <c r="B34" s="126" t="s">
        <v>72</v>
      </c>
      <c r="C34" s="139"/>
      <c r="D34" s="124"/>
      <c r="E34" s="124">
        <v>54.98</v>
      </c>
      <c r="F34" s="135"/>
    </row>
    <row r="35" spans="1:6" ht="32.25" customHeight="1">
      <c r="A35" s="119" t="s">
        <v>154</v>
      </c>
      <c r="B35" s="126" t="s">
        <v>186</v>
      </c>
      <c r="C35" s="139">
        <v>0</v>
      </c>
      <c r="D35" s="131">
        <v>10</v>
      </c>
      <c r="E35" s="131">
        <v>10</v>
      </c>
      <c r="F35" s="135">
        <f t="shared" si="0"/>
        <v>1</v>
      </c>
    </row>
    <row r="36" spans="1:6" ht="30" hidden="1">
      <c r="A36" s="119" t="s">
        <v>156</v>
      </c>
      <c r="B36" s="126" t="s">
        <v>186</v>
      </c>
      <c r="C36" s="139">
        <v>0</v>
      </c>
      <c r="D36" s="131">
        <v>0</v>
      </c>
      <c r="E36" s="131">
        <v>0</v>
      </c>
      <c r="F36" s="135" t="e">
        <f t="shared" si="0"/>
        <v>#DIV/0!</v>
      </c>
    </row>
    <row r="37" spans="1:6" ht="15.75">
      <c r="A37" s="119" t="s">
        <v>58</v>
      </c>
      <c r="B37" s="130" t="s">
        <v>59</v>
      </c>
      <c r="C37" s="138">
        <f>C38</f>
        <v>329.59999999999997</v>
      </c>
      <c r="D37" s="122">
        <f>D38</f>
        <v>329.68</v>
      </c>
      <c r="E37" s="122">
        <f>E38</f>
        <v>319.38</v>
      </c>
      <c r="F37" s="135">
        <f t="shared" si="0"/>
        <v>0.9687575831108953</v>
      </c>
    </row>
    <row r="38" spans="1:6" ht="42.75">
      <c r="A38" s="119" t="s">
        <v>34</v>
      </c>
      <c r="B38" s="128" t="s">
        <v>57</v>
      </c>
      <c r="C38" s="140">
        <f>C39+C42+C44+C46</f>
        <v>329.59999999999997</v>
      </c>
      <c r="D38" s="132">
        <f>D39+D42+D44+D46</f>
        <v>329.68</v>
      </c>
      <c r="E38" s="132">
        <f>E39+E42+E44+E46</f>
        <v>319.38</v>
      </c>
      <c r="F38" s="135">
        <f t="shared" si="0"/>
        <v>0.9687575831108953</v>
      </c>
    </row>
    <row r="39" spans="1:6" ht="44.25" hidden="1">
      <c r="A39" s="119" t="s">
        <v>79</v>
      </c>
      <c r="B39" s="128" t="s">
        <v>115</v>
      </c>
      <c r="C39" s="138">
        <f>C40+C41</f>
        <v>0</v>
      </c>
      <c r="D39" s="122">
        <f>D40+D41</f>
        <v>0</v>
      </c>
      <c r="E39" s="122">
        <f>E40+E41</f>
        <v>0</v>
      </c>
      <c r="F39" s="135" t="e">
        <f t="shared" si="0"/>
        <v>#DIV/0!</v>
      </c>
    </row>
    <row r="40" spans="1:6" ht="45" hidden="1">
      <c r="A40" s="119" t="s">
        <v>116</v>
      </c>
      <c r="B40" s="126" t="s">
        <v>117</v>
      </c>
      <c r="C40" s="139">
        <v>0</v>
      </c>
      <c r="D40" s="133">
        <v>0</v>
      </c>
      <c r="E40" s="133">
        <v>0</v>
      </c>
      <c r="F40" s="135" t="e">
        <f t="shared" si="0"/>
        <v>#DIV/0!</v>
      </c>
    </row>
    <row r="41" spans="1:6" ht="44.25" customHeight="1" hidden="1">
      <c r="A41" s="119" t="s">
        <v>116</v>
      </c>
      <c r="B41" s="126" t="s">
        <v>118</v>
      </c>
      <c r="C41" s="139">
        <v>0</v>
      </c>
      <c r="D41" s="133">
        <v>0</v>
      </c>
      <c r="E41" s="133">
        <v>0</v>
      </c>
      <c r="F41" s="135" t="e">
        <f t="shared" si="0"/>
        <v>#DIV/0!</v>
      </c>
    </row>
    <row r="42" spans="1:6" ht="15.75" customHeight="1" hidden="1">
      <c r="A42" s="130" t="s">
        <v>119</v>
      </c>
      <c r="B42" s="128" t="s">
        <v>120</v>
      </c>
      <c r="C42" s="138">
        <f>C43</f>
        <v>0</v>
      </c>
      <c r="D42" s="122">
        <f>D43</f>
        <v>0</v>
      </c>
      <c r="E42" s="122">
        <f>E43</f>
        <v>0</v>
      </c>
      <c r="F42" s="135" t="e">
        <f t="shared" si="0"/>
        <v>#DIV/0!</v>
      </c>
    </row>
    <row r="43" spans="1:6" ht="29.25" customHeight="1" hidden="1">
      <c r="A43" s="119" t="s">
        <v>121</v>
      </c>
      <c r="B43" s="126" t="s">
        <v>88</v>
      </c>
      <c r="C43" s="139"/>
      <c r="D43" s="124"/>
      <c r="E43" s="124"/>
      <c r="F43" s="135" t="e">
        <f t="shared" si="0"/>
        <v>#DIV/0!</v>
      </c>
    </row>
    <row r="44" spans="1:6" ht="42.75">
      <c r="A44" s="119" t="s">
        <v>122</v>
      </c>
      <c r="B44" s="128" t="s">
        <v>173</v>
      </c>
      <c r="C44" s="138">
        <f>C45</f>
        <v>315.9</v>
      </c>
      <c r="D44" s="122">
        <f>D45</f>
        <v>315.98</v>
      </c>
      <c r="E44" s="122">
        <f>E45</f>
        <v>315.98</v>
      </c>
      <c r="F44" s="135">
        <f t="shared" si="0"/>
        <v>1</v>
      </c>
    </row>
    <row r="45" spans="1:6" ht="60">
      <c r="A45" s="119" t="s">
        <v>105</v>
      </c>
      <c r="B45" s="126" t="s">
        <v>106</v>
      </c>
      <c r="C45" s="141">
        <v>315.9</v>
      </c>
      <c r="D45" s="134">
        <v>315.98</v>
      </c>
      <c r="E45" s="134">
        <v>315.98</v>
      </c>
      <c r="F45" s="136">
        <f t="shared" si="0"/>
        <v>1</v>
      </c>
    </row>
    <row r="46" spans="1:6" ht="15.75">
      <c r="A46" s="119" t="s">
        <v>124</v>
      </c>
      <c r="B46" s="128" t="s">
        <v>125</v>
      </c>
      <c r="C46" s="138">
        <f>C47+C48</f>
        <v>13.7</v>
      </c>
      <c r="D46" s="122">
        <f>D47+D48</f>
        <v>13.7</v>
      </c>
      <c r="E46" s="122">
        <f>E47+E48</f>
        <v>3.4</v>
      </c>
      <c r="F46" s="135">
        <f t="shared" si="0"/>
        <v>0.24817518248175183</v>
      </c>
    </row>
    <row r="47" spans="1:6" ht="30" customHeight="1">
      <c r="A47" s="119" t="s">
        <v>103</v>
      </c>
      <c r="B47" s="126" t="s">
        <v>104</v>
      </c>
      <c r="C47" s="139">
        <v>13.7</v>
      </c>
      <c r="D47" s="124">
        <v>13.7</v>
      </c>
      <c r="E47" s="124">
        <v>3.4</v>
      </c>
      <c r="F47" s="135">
        <f t="shared" si="0"/>
        <v>0.24817518248175183</v>
      </c>
    </row>
    <row r="48" spans="1:6" ht="30" hidden="1">
      <c r="A48" s="119" t="s">
        <v>174</v>
      </c>
      <c r="B48" s="126" t="s">
        <v>187</v>
      </c>
      <c r="C48" s="139">
        <v>0</v>
      </c>
      <c r="D48" s="124">
        <v>0</v>
      </c>
      <c r="E48" s="124">
        <v>0</v>
      </c>
      <c r="F48" s="136" t="e">
        <f t="shared" si="0"/>
        <v>#DIV/0!</v>
      </c>
    </row>
    <row r="49" spans="1:6" ht="15.75">
      <c r="A49" s="151" t="s">
        <v>44</v>
      </c>
      <c r="B49" s="151"/>
      <c r="C49" s="138">
        <f>C8+C10+C14+C17+C22+C27+C30+C32+C37</f>
        <v>26705.8</v>
      </c>
      <c r="D49" s="122">
        <f>D8+D10+D14+D17+D22+D27+D30+D32+D37</f>
        <v>27915.88</v>
      </c>
      <c r="E49" s="122">
        <f>E8+E10+E14+E17+E22+E27+E30+E32+E37</f>
        <v>7521.93</v>
      </c>
      <c r="F49" s="135">
        <f t="shared" si="0"/>
        <v>0.26944986151251543</v>
      </c>
    </row>
  </sheetData>
  <sheetProtection/>
  <mergeCells count="5">
    <mergeCell ref="A49:B49"/>
    <mergeCell ref="C1:F1"/>
    <mergeCell ref="C2:F2"/>
    <mergeCell ref="C3:F3"/>
    <mergeCell ref="A4:F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Comp6</cp:lastModifiedBy>
  <cp:lastPrinted>2012-04-10T16:37:09Z</cp:lastPrinted>
  <dcterms:created xsi:type="dcterms:W3CDTF">1996-10-08T23:32:33Z</dcterms:created>
  <dcterms:modified xsi:type="dcterms:W3CDTF">2012-04-24T10:59:58Z</dcterms:modified>
  <cp:category/>
  <cp:version/>
  <cp:contentType/>
  <cp:contentStatus/>
</cp:coreProperties>
</file>