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2006" sheetId="1" r:id="rId1"/>
    <sheet name="20_09_2007" sheetId="2" r:id="rId2"/>
    <sheet name="22_11_07" sheetId="3" r:id="rId3"/>
  </sheets>
  <definedNames/>
  <calcPr fullCalcOnLoad="1"/>
</workbook>
</file>

<file path=xl/sharedStrings.xml><?xml version="1.0" encoding="utf-8"?>
<sst xmlns="http://schemas.openxmlformats.org/spreadsheetml/2006/main" count="209" uniqueCount="95">
  <si>
    <t>Приложение № 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</si>
  <si>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</si>
  <si>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</si>
  <si>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</si>
  <si>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</si>
  <si>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</si>
  <si>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</si>
  <si>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</si>
  <si>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</si>
  <si>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</si>
  <si>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</si>
  <si>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</si>
  <si>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</si>
  <si>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</si>
  <si>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</si>
  <si>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</si>
  <si>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</si>
  <si>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</si>
  <si>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</si>
  <si>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</si>
  <si>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</si>
  <si>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</si>
  <si>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</si>
  <si>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</si>
  <si>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</si>
  <si>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</si>
  <si>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</si>
  <si>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</si>
  <si>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</si>
  <si>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</si>
  <si>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</si>
  <si>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2 02 01010 00 0000 151</t>
  </si>
  <si>
    <t>3 00 00000 00 0000 000</t>
  </si>
  <si>
    <t>Доходы от предпринимательской и иной приносящей доход деятельности</t>
  </si>
  <si>
    <t>Рыночная продажа товаров и услуг</t>
  </si>
  <si>
    <t>Доходы от продажи услуг</t>
  </si>
  <si>
    <t>ВСЕГО ДОХОДОВ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</si>
  <si>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</si>
  <si>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</si>
  <si>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1 06 01000 00 0000 110</t>
  </si>
  <si>
    <t>1 06 06000 00 0000 110</t>
  </si>
  <si>
    <t>2 02 01000 00 0000 151</t>
  </si>
  <si>
    <t>1 13 03050 10 0000 130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</si>
  <si>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</si>
  <si>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</si>
  <si>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</si>
  <si>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2  02 02000 00 0000 151</t>
  </si>
  <si>
    <t>Безвозмездные поступления  от предпринимательской и иной приносящей доход деятельности</t>
  </si>
  <si>
    <t>Поступление доходов в бюджет Войсковицкого  сельского поселения на  2007 год.</t>
  </si>
  <si>
    <r>
      <t>Дотации</t>
    </r>
    <r>
      <rPr>
        <sz val="10"/>
        <rFont val="Times New Roman"/>
        <family val="1"/>
      </rPr>
      <t xml:space="preserve"> от других бюджетов  бюджетной ситстемы РФ</t>
    </r>
  </si>
  <si>
    <t>Субвенции ВУС</t>
  </si>
  <si>
    <t>2  02 02940 10 0000 151</t>
  </si>
  <si>
    <t>Субвенции -выполнение части  полномочий по распоряжению зем.участками до трех гектар</t>
  </si>
  <si>
    <r>
      <t>Доходы</t>
    </r>
    <r>
      <rPr>
        <sz val="10"/>
        <rFont val="Times New Roman"/>
        <family val="1"/>
      </rPr>
      <t xml:space="preserve"> от сдачи в аренду имущества, находящегося в государственной и муниципальной собственности </t>
    </r>
  </si>
  <si>
    <t>3 02 00 000 00 0000 000</t>
  </si>
  <si>
    <t>Субвенции</t>
  </si>
  <si>
    <t xml:space="preserve">Дотации на выравнивание уровня бюджетной обеспеченности (ФФПП обл) </t>
  </si>
  <si>
    <t>к решению Совета депутатов МО Войсковицкое сельское поселение</t>
  </si>
  <si>
    <t>3 02 01050 10 0000 130</t>
  </si>
  <si>
    <t>3 03 02050 10 0000 180</t>
  </si>
  <si>
    <t>к решению Совета депутатов Войсковицкого сельского поселения</t>
  </si>
  <si>
    <t>№___________ от 26 октября 2006г.</t>
  </si>
  <si>
    <t>Поступление доходов в бюджет Войсковицкого  сельского поселения за 9 месяцев 2006 г.</t>
  </si>
  <si>
    <t>Наименование доходных источников</t>
  </si>
  <si>
    <t>Уточнённый годовой план на 2006год, тыс.руб.</t>
  </si>
  <si>
    <t>План 9 мксяцев 2006 года, тыс.руб.</t>
  </si>
  <si>
    <t>Исполнение за 9 месяцев 2006 года, тыс.руб.</t>
  </si>
  <si>
    <t>% выполнения к плану 9 месяцев</t>
  </si>
  <si>
    <t>Доходы от сдачи в аренду имущества, находящегося в государственной и муниципальной собственности</t>
  </si>
  <si>
    <t>1 13 03000 00 0000 130</t>
  </si>
  <si>
    <t>202 02000 00 0000 151</t>
  </si>
  <si>
    <t>Дотации на выравнивания уровня бюджетной обеспеченности</t>
  </si>
  <si>
    <t>2 02 02010 00 0000 151</t>
  </si>
  <si>
    <t>3 02 00000 00 0000 000</t>
  </si>
  <si>
    <t>3 02 01000 00 0000 130</t>
  </si>
  <si>
    <t>3 03 00000 00 0000 180</t>
  </si>
  <si>
    <t>Уточнённый годовой план на 2007год, тыс.руб.</t>
  </si>
  <si>
    <t>1 17 01050 10 0000 180</t>
  </si>
  <si>
    <t>Невыясненные поступления, зачисляемые в бюджеты поселений</t>
  </si>
  <si>
    <r>
      <t xml:space="preserve">Дотации на выравнивание уровня бюджетной обеспеченности (ФФПП рай) </t>
    </r>
    <r>
      <rPr>
        <b/>
        <sz val="10"/>
        <rFont val="Times New Roman"/>
        <family val="1"/>
      </rPr>
      <t>на возмещение убытков  ЖКХ</t>
    </r>
  </si>
  <si>
    <t>Срав-но          с 1 кв. 2006г.</t>
  </si>
  <si>
    <t>Исполнение за 1 полугодие 2007 года, тыс.руб.</t>
  </si>
  <si>
    <t>№ __ от  20 сентября 2007г.</t>
  </si>
  <si>
    <t>План                  1 полугодие 2007 года, тыс.руб.</t>
  </si>
  <si>
    <t>% выполнения к плану                 1 полугодия</t>
  </si>
  <si>
    <t>План                  9 месяцев            2007 года,             тыс.руб.</t>
  </si>
  <si>
    <t>Исполнение за 9 месяцев            2007 года, тыс.руб.</t>
  </si>
  <si>
    <t>% выполнения к плану                 9 месяцев 2007 года</t>
  </si>
  <si>
    <t>2  02 02510 00 0000 151</t>
  </si>
  <si>
    <t xml:space="preserve">Средства бюджетов поселений,получаемые по взаимным расчетам, в том числе компенсации дополнительных расходов , возникших в результате решений, принятых органами государственной власти </t>
  </si>
  <si>
    <t>2  02 04999 10 0000 151</t>
  </si>
  <si>
    <t>Прочие субсидии бюджетам поселений</t>
  </si>
  <si>
    <t>Поступление доходов в бюджет Войсковицкого  сельского поселения за 9 месяцев   2007 года.</t>
  </si>
  <si>
    <t>% выполнения к плану                 в 2007 года</t>
  </si>
  <si>
    <t>от 22.11.2007г.  №142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</si>
</sst>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_-* #,##0.0_р_._-;\-* #,##0.0_р_._-;_-* &quot;-&quot;?_р_._-;_-@_-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distributed"/>
    </xf>
    <xf numFmtId="0" fontId="2" fillId="0" borderId="2" xfId="0" applyFont="1" applyBorder="1" applyAlignment="1">
      <alignment horizontal="justify" vertical="justify"/>
    </xf>
    <xf numFmtId="0" fontId="2" fillId="0" borderId="3" xfId="0" applyFont="1" applyBorder="1" applyAlignment="1">
      <alignment horizontal="justify" vertical="justify"/>
    </xf>
    <xf numFmtId="0" fontId="1" fillId="0" borderId="3" xfId="0" applyFont="1" applyBorder="1" applyAlignment="1">
      <alignment horizontal="justify" vertical="justify"/>
    </xf>
    <xf numFmtId="0" fontId="3" fillId="0" borderId="3" xfId="0" applyFont="1" applyBorder="1" applyAlignment="1">
      <alignment horizontal="justify" vertical="justify"/>
    </xf>
    <xf numFmtId="0" fontId="3" fillId="0" borderId="4" xfId="0" applyFont="1" applyBorder="1" applyAlignment="1">
      <alignment horizontal="justify" vertical="justify"/>
    </xf>
    <xf numFmtId="0" fontId="2" fillId="0" borderId="1" xfId="0" applyFont="1" applyBorder="1" applyAlignment="1">
      <alignment horizontal="justify" vertical="justify"/>
    </xf>
    <xf numFmtId="0" fontId="2" fillId="0" borderId="5" xfId="0" applyFont="1" applyBorder="1" applyAlignment="1">
      <alignment horizontal="right" vertical="distributed"/>
    </xf>
    <xf numFmtId="0" fontId="2" fillId="0" borderId="6" xfId="0" applyFont="1" applyBorder="1" applyAlignment="1">
      <alignment horizontal="right" vertical="justify"/>
    </xf>
    <xf numFmtId="0" fontId="2" fillId="0" borderId="7" xfId="0" applyFont="1" applyBorder="1" applyAlignment="1">
      <alignment horizontal="right" vertical="justify"/>
    </xf>
    <xf numFmtId="0" fontId="1" fillId="0" borderId="7" xfId="0" applyFont="1" applyBorder="1" applyAlignment="1">
      <alignment horizontal="right" vertical="justify"/>
    </xf>
    <xf numFmtId="0" fontId="1" fillId="0" borderId="5" xfId="0" applyFont="1" applyBorder="1" applyAlignment="1">
      <alignment horizontal="right" vertical="justify"/>
    </xf>
    <xf numFmtId="0" fontId="1" fillId="0" borderId="8" xfId="0" applyFont="1" applyBorder="1" applyAlignment="1">
      <alignment horizontal="right" vertical="justify"/>
    </xf>
    <xf numFmtId="0" fontId="1" fillId="0" borderId="0" xfId="0" applyFont="1" applyAlignment="1">
      <alignment horizontal="right" vertical="distributed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distributed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10" xfId="0" applyFont="1" applyBorder="1" applyAlignment="1">
      <alignment horizontal="right" vertical="distributed"/>
    </xf>
    <xf numFmtId="172" fontId="2" fillId="0" borderId="11" xfId="0" applyNumberFormat="1" applyFont="1" applyBorder="1" applyAlignment="1">
      <alignment horizontal="center" vertical="distributed"/>
    </xf>
    <xf numFmtId="0" fontId="2" fillId="0" borderId="7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0" fontId="2" fillId="0" borderId="12" xfId="0" applyFont="1" applyBorder="1" applyAlignment="1">
      <alignment horizontal="right" vertical="distributed"/>
    </xf>
    <xf numFmtId="172" fontId="2" fillId="0" borderId="13" xfId="0" applyNumberFormat="1" applyFont="1" applyBorder="1" applyAlignment="1">
      <alignment horizontal="center" vertical="distributed"/>
    </xf>
    <xf numFmtId="0" fontId="1" fillId="0" borderId="7" xfId="0" applyFont="1" applyBorder="1" applyAlignment="1">
      <alignment horizontal="center" vertical="distributed"/>
    </xf>
    <xf numFmtId="0" fontId="1" fillId="0" borderId="3" xfId="0" applyFont="1" applyBorder="1" applyAlignment="1">
      <alignment horizontal="left" vertical="distributed"/>
    </xf>
    <xf numFmtId="0" fontId="1" fillId="0" borderId="12" xfId="0" applyFont="1" applyBorder="1" applyAlignment="1">
      <alignment horizontal="right" vertical="distributed"/>
    </xf>
    <xf numFmtId="0" fontId="1" fillId="0" borderId="3" xfId="0" applyFont="1" applyBorder="1" applyAlignment="1">
      <alignment/>
    </xf>
    <xf numFmtId="172" fontId="1" fillId="0" borderId="13" xfId="0" applyNumberFormat="1" applyFont="1" applyBorder="1" applyAlignment="1">
      <alignment horizontal="center" vertical="distributed"/>
    </xf>
    <xf numFmtId="0" fontId="1" fillId="0" borderId="3" xfId="0" applyFont="1" applyBorder="1" applyAlignment="1">
      <alignment horizontal="center" vertical="distributed"/>
    </xf>
    <xf numFmtId="0" fontId="3" fillId="0" borderId="7" xfId="0" applyFont="1" applyBorder="1" applyAlignment="1">
      <alignment horizontal="center" vertical="distributed"/>
    </xf>
    <xf numFmtId="0" fontId="3" fillId="0" borderId="3" xfId="0" applyFont="1" applyBorder="1" applyAlignment="1">
      <alignment horizontal="left" vertical="distributed"/>
    </xf>
    <xf numFmtId="0" fontId="1" fillId="0" borderId="3" xfId="0" applyFont="1" applyBorder="1" applyAlignment="1">
      <alignment horizontal="right" vertical="distributed"/>
    </xf>
    <xf numFmtId="0" fontId="3" fillId="0" borderId="8" xfId="0" applyFont="1" applyBorder="1" applyAlignment="1">
      <alignment horizontal="center" vertical="distributed"/>
    </xf>
    <xf numFmtId="172" fontId="1" fillId="0" borderId="14" xfId="0" applyNumberFormat="1" applyFont="1" applyBorder="1" applyAlignment="1">
      <alignment horizontal="center" vertical="distributed"/>
    </xf>
    <xf numFmtId="0" fontId="3" fillId="0" borderId="4" xfId="0" applyFont="1" applyBorder="1" applyAlignment="1">
      <alignment horizontal="left" vertical="distributed"/>
    </xf>
    <xf numFmtId="0" fontId="1" fillId="0" borderId="15" xfId="0" applyFont="1" applyBorder="1" applyAlignment="1">
      <alignment horizontal="right" vertical="distributed"/>
    </xf>
    <xf numFmtId="0" fontId="1" fillId="0" borderId="5" xfId="0" applyFont="1" applyBorder="1" applyAlignment="1">
      <alignment horizontal="center" vertical="distributed"/>
    </xf>
    <xf numFmtId="0" fontId="2" fillId="0" borderId="16" xfId="0" applyFont="1" applyBorder="1" applyAlignment="1">
      <alignment horizontal="right" vertical="distributed"/>
    </xf>
    <xf numFmtId="172" fontId="2" fillId="0" borderId="9" xfId="0" applyNumberFormat="1" applyFont="1" applyBorder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5" fillId="0" borderId="5" xfId="0" applyFont="1" applyBorder="1" applyAlignment="1">
      <alignment horizontal="center" vertical="center" wrapText="1"/>
    </xf>
    <xf numFmtId="43" fontId="2" fillId="0" borderId="12" xfId="0" applyNumberFormat="1" applyFont="1" applyBorder="1" applyAlignment="1">
      <alignment horizontal="right" vertical="justify"/>
    </xf>
    <xf numFmtId="43" fontId="1" fillId="0" borderId="12" xfId="0" applyNumberFormat="1" applyFont="1" applyBorder="1" applyAlignment="1">
      <alignment horizontal="right" vertical="justify"/>
    </xf>
    <xf numFmtId="43" fontId="1" fillId="0" borderId="15" xfId="0" applyNumberFormat="1" applyFont="1" applyBorder="1" applyAlignment="1">
      <alignment horizontal="right" vertical="justify"/>
    </xf>
    <xf numFmtId="43" fontId="2" fillId="0" borderId="16" xfId="0" applyNumberFormat="1" applyFont="1" applyBorder="1" applyAlignment="1">
      <alignment horizontal="right" vertical="justify"/>
    </xf>
    <xf numFmtId="43" fontId="1" fillId="0" borderId="3" xfId="0" applyNumberFormat="1" applyFont="1" applyBorder="1" applyAlignment="1">
      <alignment horizontal="right" vertical="justify"/>
    </xf>
    <xf numFmtId="49" fontId="0" fillId="0" borderId="0" xfId="0" applyNumberFormat="1" applyAlignment="1">
      <alignment/>
    </xf>
    <xf numFmtId="43" fontId="0" fillId="0" borderId="0" xfId="0" applyNumberFormat="1" applyAlignment="1">
      <alignment horizontal="right" vertical="top"/>
    </xf>
    <xf numFmtId="43" fontId="1" fillId="0" borderId="0" xfId="0" applyNumberFormat="1" applyFont="1" applyFill="1" applyBorder="1" applyAlignment="1">
      <alignment horizontal="right" vertical="top"/>
    </xf>
    <xf numFmtId="43" fontId="0" fillId="0" borderId="0" xfId="0" applyNumberFormat="1" applyBorder="1" applyAlignment="1">
      <alignment horizontal="right" vertical="top"/>
    </xf>
    <xf numFmtId="43" fontId="2" fillId="0" borderId="17" xfId="0" applyNumberFormat="1" applyFont="1" applyBorder="1" applyAlignment="1">
      <alignment horizontal="right" vertical="justify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4" fontId="2" fillId="0" borderId="18" xfId="0" applyNumberFormat="1" applyFont="1" applyBorder="1" applyAlignment="1">
      <alignment horizontal="right" vertical="top"/>
    </xf>
    <xf numFmtId="174" fontId="2" fillId="0" borderId="3" xfId="0" applyNumberFormat="1" applyFont="1" applyBorder="1" applyAlignment="1">
      <alignment horizontal="right" vertical="top"/>
    </xf>
    <xf numFmtId="174" fontId="1" fillId="0" borderId="3" xfId="0" applyNumberFormat="1" applyFont="1" applyBorder="1" applyAlignment="1">
      <alignment horizontal="right" vertical="top"/>
    </xf>
    <xf numFmtId="174" fontId="2" fillId="0" borderId="19" xfId="0" applyNumberFormat="1" applyFont="1" applyBorder="1" applyAlignment="1">
      <alignment horizontal="right" vertical="top"/>
    </xf>
    <xf numFmtId="0" fontId="5" fillId="0" borderId="16" xfId="0" applyFont="1" applyBorder="1" applyAlignment="1">
      <alignment horizontal="center" vertical="center" wrapText="1"/>
    </xf>
    <xf numFmtId="174" fontId="2" fillId="0" borderId="17" xfId="0" applyNumberFormat="1" applyFont="1" applyBorder="1" applyAlignment="1">
      <alignment horizontal="right" vertical="top"/>
    </xf>
    <xf numFmtId="174" fontId="2" fillId="0" borderId="12" xfId="0" applyNumberFormat="1" applyFont="1" applyBorder="1" applyAlignment="1">
      <alignment horizontal="right" vertical="top"/>
    </xf>
    <xf numFmtId="174" fontId="1" fillId="0" borderId="12" xfId="0" applyNumberFormat="1" applyFont="1" applyBorder="1" applyAlignment="1">
      <alignment horizontal="right" vertical="top"/>
    </xf>
    <xf numFmtId="174" fontId="2" fillId="0" borderId="20" xfId="0" applyNumberFormat="1" applyFont="1" applyBorder="1" applyAlignment="1">
      <alignment horizontal="right" vertical="top"/>
    </xf>
    <xf numFmtId="0" fontId="5" fillId="0" borderId="19" xfId="0" applyFont="1" applyBorder="1" applyAlignment="1">
      <alignment horizontal="center" vertical="center" wrapText="1"/>
    </xf>
    <xf numFmtId="174" fontId="1" fillId="0" borderId="18" xfId="0" applyNumberFormat="1" applyFont="1" applyBorder="1" applyAlignment="1">
      <alignment horizontal="right" vertical="top"/>
    </xf>
    <xf numFmtId="174" fontId="1" fillId="0" borderId="4" xfId="0" applyNumberFormat="1" applyFont="1" applyBorder="1" applyAlignment="1">
      <alignment horizontal="right" vertical="top"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center" vertical="distributed"/>
    </xf>
    <xf numFmtId="0" fontId="2" fillId="0" borderId="21" xfId="0" applyFont="1" applyBorder="1" applyAlignment="1">
      <alignment horizontal="center"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8">
      <selection activeCell="F32" sqref="F32"/>
    </sheetView>
  </sheetViews>
  <sheetFormatPr defaultColWidth="9.140625" defaultRowHeight="12.75"/>
  <cols>
    <col min="1" max="1" width="21.8515625" style="1" customWidth="1"/>
    <col min="2" max="2" width="40.7109375" style="1" customWidth="1"/>
    <col min="3" max="3" width="11.421875" style="1" customWidth="1"/>
    <col min="4" max="4" width="9.140625" style="1" customWidth="1"/>
    <col min="5" max="5" width="10.00390625" style="1" customWidth="1"/>
    <col min="6" max="6" width="9.57421875" style="1" customWidth="1"/>
    <col min="7" max="16384" width="9.140625" style="1" customWidth="1"/>
  </cols>
  <sheetData>
    <row r="1" spans="2:6" ht="12.75">
      <c r="B1" s="72" t="s">
        <v>0</v>
      </c>
      <c r="C1" s="72"/>
      <c r="D1" s="72"/>
      <c r="E1" s="72"/>
      <c r="F1" s="72"/>
    </row>
    <row r="2" spans="1:6" ht="12.75" customHeight="1">
      <c r="A2" s="72" t="s">
        <v>60</v>
      </c>
      <c r="B2" s="72"/>
      <c r="C2" s="72"/>
      <c r="D2" s="72"/>
      <c r="E2" s="72"/>
      <c r="F2" s="72"/>
    </row>
    <row r="3" spans="2:6" ht="12.75" customHeight="1">
      <c r="B3" s="72" t="s">
        <v>61</v>
      </c>
      <c r="C3" s="72"/>
      <c r="D3" s="72"/>
      <c r="E3" s="72"/>
      <c r="F3" s="72"/>
    </row>
    <row r="5" spans="1:3" ht="13.5" thickBot="1">
      <c r="A5" s="73" t="s">
        <v>62</v>
      </c>
      <c r="B5" s="73"/>
      <c r="C5" s="73"/>
    </row>
    <row r="6" spans="1:6" ht="62.25" customHeight="1" thickBot="1">
      <c r="A6" s="16" t="s">
        <v>1</v>
      </c>
      <c r="B6" s="17" t="s">
        <v>63</v>
      </c>
      <c r="C6" s="18" t="s">
        <v>64</v>
      </c>
      <c r="D6" s="18" t="s">
        <v>65</v>
      </c>
      <c r="E6" s="19" t="s">
        <v>66</v>
      </c>
      <c r="F6" s="20" t="s">
        <v>67</v>
      </c>
    </row>
    <row r="7" spans="1:6" ht="12.75">
      <c r="A7" s="21" t="s">
        <v>3</v>
      </c>
      <c r="B7" s="22" t="s">
        <v>4</v>
      </c>
      <c r="C7" s="23">
        <f>C8+C10+C13+C18+C22</f>
        <v>6346.5</v>
      </c>
      <c r="D7" s="23">
        <f>D8+D10+D13+D18+D22</f>
        <v>4376</v>
      </c>
      <c r="E7" s="23">
        <f>E8+E10+E13+E18+E22</f>
        <v>6679.3</v>
      </c>
      <c r="F7" s="24">
        <f>E7/D7*100</f>
        <v>152.63482632541135</v>
      </c>
    </row>
    <row r="8" spans="1:6" ht="15.75" customHeight="1">
      <c r="A8" s="25" t="s">
        <v>5</v>
      </c>
      <c r="B8" s="26" t="s">
        <v>6</v>
      </c>
      <c r="C8" s="27">
        <f>SUM(C9)</f>
        <v>2673.5</v>
      </c>
      <c r="D8" s="27">
        <f>SUM(D9)</f>
        <v>1772</v>
      </c>
      <c r="E8" s="27">
        <f>SUM(E9)</f>
        <v>3381.3</v>
      </c>
      <c r="F8" s="28">
        <f aca="true" t="shared" si="0" ref="F8:F32">E8/D8*100</f>
        <v>190.81828442437924</v>
      </c>
    </row>
    <row r="9" spans="1:6" ht="12.75">
      <c r="A9" s="29" t="s">
        <v>7</v>
      </c>
      <c r="B9" s="30" t="s">
        <v>8</v>
      </c>
      <c r="C9" s="31">
        <v>2673.5</v>
      </c>
      <c r="D9" s="32">
        <v>1772</v>
      </c>
      <c r="E9" s="32">
        <v>3381.3</v>
      </c>
      <c r="F9" s="33">
        <f t="shared" si="0"/>
        <v>190.81828442437924</v>
      </c>
    </row>
    <row r="10" spans="1:6" ht="12.75">
      <c r="A10" s="25" t="s">
        <v>9</v>
      </c>
      <c r="B10" s="26" t="s">
        <v>10</v>
      </c>
      <c r="C10" s="27">
        <f>C11+C12</f>
        <v>656</v>
      </c>
      <c r="D10" s="27">
        <f>D11+D12</f>
        <v>463</v>
      </c>
      <c r="E10" s="27">
        <f>E11+E12</f>
        <v>838.7</v>
      </c>
      <c r="F10" s="28">
        <f t="shared" si="0"/>
        <v>181.14470842332616</v>
      </c>
    </row>
    <row r="11" spans="1:6" ht="12.75">
      <c r="A11" s="29" t="s">
        <v>39</v>
      </c>
      <c r="B11" s="30" t="s">
        <v>11</v>
      </c>
      <c r="C11" s="31">
        <v>123</v>
      </c>
      <c r="D11" s="32">
        <v>88</v>
      </c>
      <c r="E11" s="32">
        <v>76</v>
      </c>
      <c r="F11" s="33">
        <f t="shared" si="0"/>
        <v>86.36363636363636</v>
      </c>
    </row>
    <row r="12" spans="1:6" ht="12.75">
      <c r="A12" s="25" t="s">
        <v>40</v>
      </c>
      <c r="B12" s="34" t="s">
        <v>12</v>
      </c>
      <c r="C12" s="31">
        <v>533</v>
      </c>
      <c r="D12" s="32">
        <v>375</v>
      </c>
      <c r="E12" s="32">
        <v>762.7</v>
      </c>
      <c r="F12" s="33">
        <f t="shared" si="0"/>
        <v>203.38666666666668</v>
      </c>
    </row>
    <row r="13" spans="1:6" ht="40.5" customHeight="1">
      <c r="A13" s="25" t="s">
        <v>13</v>
      </c>
      <c r="B13" s="26" t="s">
        <v>14</v>
      </c>
      <c r="C13" s="27">
        <f>SUM(C14+C17)</f>
        <v>2020</v>
      </c>
      <c r="D13" s="27">
        <f>SUM(D14+D17)</f>
        <v>1394</v>
      </c>
      <c r="E13" s="27">
        <f>SUM(E14+E17)</f>
        <v>2459.3</v>
      </c>
      <c r="F13" s="28">
        <f t="shared" si="0"/>
        <v>176.4203730272597</v>
      </c>
    </row>
    <row r="14" spans="1:6" ht="38.25">
      <c r="A14" s="29" t="s">
        <v>15</v>
      </c>
      <c r="B14" s="30" t="s">
        <v>68</v>
      </c>
      <c r="C14" s="27">
        <f>SUM(C15+C16)</f>
        <v>1691</v>
      </c>
      <c r="D14" s="27">
        <f>SUM(D15+D16)</f>
        <v>1147</v>
      </c>
      <c r="E14" s="27">
        <f>SUM(E15+E16)</f>
        <v>2459.3</v>
      </c>
      <c r="F14" s="28">
        <f t="shared" si="0"/>
        <v>214.41150828247606</v>
      </c>
    </row>
    <row r="15" spans="1:6" ht="76.5">
      <c r="A15" s="35" t="s">
        <v>16</v>
      </c>
      <c r="B15" s="36" t="s">
        <v>17</v>
      </c>
      <c r="C15" s="31">
        <v>1590</v>
      </c>
      <c r="D15" s="31">
        <v>1070</v>
      </c>
      <c r="E15" s="31">
        <v>1976.5</v>
      </c>
      <c r="F15" s="33">
        <f t="shared" si="0"/>
        <v>184.7196261682243</v>
      </c>
    </row>
    <row r="16" spans="1:6" ht="69.75" customHeight="1">
      <c r="A16" s="35" t="s">
        <v>37</v>
      </c>
      <c r="B16" s="36" t="s">
        <v>38</v>
      </c>
      <c r="C16" s="31">
        <v>101</v>
      </c>
      <c r="D16" s="31">
        <v>77</v>
      </c>
      <c r="E16" s="31">
        <v>482.8</v>
      </c>
      <c r="F16" s="33">
        <f t="shared" si="0"/>
        <v>627.012987012987</v>
      </c>
    </row>
    <row r="17" spans="1:6" ht="38.25">
      <c r="A17" s="29" t="s">
        <v>18</v>
      </c>
      <c r="B17" s="30" t="s">
        <v>19</v>
      </c>
      <c r="C17" s="31">
        <v>329</v>
      </c>
      <c r="D17" s="31">
        <v>247</v>
      </c>
      <c r="E17" s="31">
        <v>0</v>
      </c>
      <c r="F17" s="33">
        <f t="shared" si="0"/>
        <v>0</v>
      </c>
    </row>
    <row r="18" spans="1:6" ht="25.5">
      <c r="A18" s="25" t="s">
        <v>20</v>
      </c>
      <c r="B18" s="26" t="s">
        <v>21</v>
      </c>
      <c r="C18" s="27">
        <f>SUM(C19)</f>
        <v>916</v>
      </c>
      <c r="D18" s="27">
        <f>SUM(D19)</f>
        <v>687</v>
      </c>
      <c r="E18" s="27">
        <f>SUM(E19)</f>
        <v>0</v>
      </c>
      <c r="F18" s="28">
        <f t="shared" si="0"/>
        <v>0</v>
      </c>
    </row>
    <row r="19" spans="1:6" ht="25.5">
      <c r="A19" s="29" t="s">
        <v>69</v>
      </c>
      <c r="B19" s="30" t="s">
        <v>22</v>
      </c>
      <c r="C19" s="31">
        <v>916</v>
      </c>
      <c r="D19" s="37">
        <v>687</v>
      </c>
      <c r="E19" s="32"/>
      <c r="F19" s="33">
        <f t="shared" si="0"/>
        <v>0</v>
      </c>
    </row>
    <row r="20" spans="1:6" ht="25.5" hidden="1">
      <c r="A20" s="25" t="s">
        <v>23</v>
      </c>
      <c r="B20" s="26" t="s">
        <v>24</v>
      </c>
      <c r="C20" s="27">
        <f>SUM(C21)</f>
        <v>0</v>
      </c>
      <c r="D20" s="32"/>
      <c r="E20" s="32"/>
      <c r="F20" s="33" t="e">
        <f t="shared" si="0"/>
        <v>#DIV/0!</v>
      </c>
    </row>
    <row r="21" spans="1:6" ht="25.5" hidden="1">
      <c r="A21" s="29" t="s">
        <v>25</v>
      </c>
      <c r="B21" s="30" t="s">
        <v>26</v>
      </c>
      <c r="C21" s="31">
        <v>0</v>
      </c>
      <c r="D21" s="32"/>
      <c r="E21" s="32"/>
      <c r="F21" s="33" t="e">
        <f t="shared" si="0"/>
        <v>#DIV/0!</v>
      </c>
    </row>
    <row r="22" spans="1:6" ht="12.75">
      <c r="A22" s="25" t="s">
        <v>27</v>
      </c>
      <c r="B22" s="26" t="s">
        <v>28</v>
      </c>
      <c r="C22" s="27">
        <f>SUM(C23)</f>
        <v>81</v>
      </c>
      <c r="D22" s="27">
        <f>SUM(D23)</f>
        <v>60</v>
      </c>
      <c r="E22" s="27">
        <f>SUM(E23)</f>
        <v>0</v>
      </c>
      <c r="F22" s="28">
        <f t="shared" si="0"/>
        <v>0</v>
      </c>
    </row>
    <row r="23" spans="1:6" ht="12.75">
      <c r="A23" s="29" t="s">
        <v>29</v>
      </c>
      <c r="B23" s="30" t="s">
        <v>28</v>
      </c>
      <c r="C23" s="31">
        <v>81</v>
      </c>
      <c r="D23" s="32">
        <v>60</v>
      </c>
      <c r="E23" s="32"/>
      <c r="F23" s="33">
        <f t="shared" si="0"/>
        <v>0</v>
      </c>
    </row>
    <row r="24" spans="1:6" ht="23.25" customHeight="1">
      <c r="A24" s="25" t="s">
        <v>43</v>
      </c>
      <c r="B24" s="26" t="s">
        <v>44</v>
      </c>
      <c r="C24" s="27">
        <f>C25</f>
        <v>2305.9</v>
      </c>
      <c r="D24" s="27">
        <f>D25</f>
        <v>1798.3999999999999</v>
      </c>
      <c r="E24" s="27">
        <f>E25</f>
        <v>1761.1</v>
      </c>
      <c r="F24" s="28">
        <f t="shared" si="0"/>
        <v>97.92593416370107</v>
      </c>
    </row>
    <row r="25" spans="1:6" ht="28.5" customHeight="1">
      <c r="A25" s="25" t="s">
        <v>30</v>
      </c>
      <c r="B25" s="26" t="s">
        <v>45</v>
      </c>
      <c r="C25" s="27">
        <f>C26+C27</f>
        <v>2305.9</v>
      </c>
      <c r="D25" s="27">
        <f>D26+D27</f>
        <v>1798.3999999999999</v>
      </c>
      <c r="E25" s="27">
        <f>E26+E27</f>
        <v>1761.1</v>
      </c>
      <c r="F25" s="28">
        <f t="shared" si="0"/>
        <v>97.92593416370107</v>
      </c>
    </row>
    <row r="26" spans="1:6" ht="28.5" customHeight="1">
      <c r="A26" s="29" t="s">
        <v>70</v>
      </c>
      <c r="B26" s="30" t="s">
        <v>71</v>
      </c>
      <c r="C26" s="31">
        <v>2140.8</v>
      </c>
      <c r="D26" s="31">
        <v>1649.1</v>
      </c>
      <c r="E26" s="31">
        <v>1649.1</v>
      </c>
      <c r="F26" s="33">
        <f t="shared" si="0"/>
        <v>100</v>
      </c>
    </row>
    <row r="27" spans="1:6" ht="12.75">
      <c r="A27" s="29" t="s">
        <v>72</v>
      </c>
      <c r="B27" s="30" t="s">
        <v>55</v>
      </c>
      <c r="C27" s="31">
        <v>165.1</v>
      </c>
      <c r="D27" s="37">
        <v>149.3</v>
      </c>
      <c r="E27" s="32">
        <v>112</v>
      </c>
      <c r="F27" s="33">
        <f t="shared" si="0"/>
        <v>75.01674480910917</v>
      </c>
    </row>
    <row r="28" spans="1:6" ht="25.5">
      <c r="A28" s="25" t="s">
        <v>32</v>
      </c>
      <c r="B28" s="26" t="s">
        <v>33</v>
      </c>
      <c r="C28" s="27">
        <f>SUM(C29+C31)</f>
        <v>723.5</v>
      </c>
      <c r="D28" s="27">
        <f>SUM(D29+D31)</f>
        <v>552.5</v>
      </c>
      <c r="E28" s="27">
        <f>SUM(E29+E31)</f>
        <v>9.8</v>
      </c>
      <c r="F28" s="28">
        <f t="shared" si="0"/>
        <v>1.7737556561085974</v>
      </c>
    </row>
    <row r="29" spans="1:6" ht="12.75">
      <c r="A29" s="29" t="s">
        <v>73</v>
      </c>
      <c r="B29" s="30" t="s">
        <v>34</v>
      </c>
      <c r="C29" s="31">
        <f>SUM(C30)</f>
        <v>375</v>
      </c>
      <c r="D29" s="31">
        <f>SUM(D30)</f>
        <v>289</v>
      </c>
      <c r="E29" s="31">
        <v>1.3</v>
      </c>
      <c r="F29" s="33">
        <f t="shared" si="0"/>
        <v>0.4498269896193772</v>
      </c>
    </row>
    <row r="30" spans="1:6" ht="12.75">
      <c r="A30" s="38" t="s">
        <v>74</v>
      </c>
      <c r="B30" s="36" t="s">
        <v>35</v>
      </c>
      <c r="C30" s="37">
        <v>375</v>
      </c>
      <c r="D30" s="32">
        <v>289</v>
      </c>
      <c r="E30" s="32">
        <v>1.3</v>
      </c>
      <c r="F30" s="39">
        <f t="shared" si="0"/>
        <v>0.4498269896193772</v>
      </c>
    </row>
    <row r="31" spans="1:6" ht="39" thickBot="1">
      <c r="A31" s="38" t="s">
        <v>75</v>
      </c>
      <c r="B31" s="40" t="s">
        <v>47</v>
      </c>
      <c r="C31" s="41">
        <v>348.5</v>
      </c>
      <c r="D31" s="41">
        <v>263.5</v>
      </c>
      <c r="E31" s="41">
        <v>8.5</v>
      </c>
      <c r="F31" s="39">
        <f t="shared" si="0"/>
        <v>3.225806451612903</v>
      </c>
    </row>
    <row r="32" spans="1:6" ht="13.5" thickBot="1">
      <c r="A32" s="42"/>
      <c r="B32" s="2" t="s">
        <v>36</v>
      </c>
      <c r="C32" s="43">
        <f>SUM(C28+C24+C7)</f>
        <v>9375.9</v>
      </c>
      <c r="D32" s="43">
        <f>SUM(D28+D24+D7)</f>
        <v>6726.9</v>
      </c>
      <c r="E32" s="43">
        <f>SUM(E28+E24+E7)</f>
        <v>8450.2</v>
      </c>
      <c r="F32" s="44">
        <f t="shared" si="0"/>
        <v>125.6180409995689</v>
      </c>
    </row>
    <row r="33" spans="1:3" ht="12.75">
      <c r="A33" s="45"/>
      <c r="B33" s="45"/>
      <c r="C33" s="15"/>
    </row>
    <row r="34" spans="1:3" ht="12.75">
      <c r="A34" s="45"/>
      <c r="B34" s="45"/>
      <c r="C34" s="15"/>
    </row>
    <row r="35" spans="1:3" ht="12.75">
      <c r="A35" s="45"/>
      <c r="B35" s="45"/>
      <c r="C35" s="15"/>
    </row>
    <row r="36" spans="1:3" ht="12.75">
      <c r="A36" s="45"/>
      <c r="B36" s="45"/>
      <c r="C36" s="15"/>
    </row>
    <row r="37" spans="1:3" ht="12.75">
      <c r="A37" s="45"/>
      <c r="B37" s="45"/>
      <c r="C37" s="15"/>
    </row>
    <row r="38" spans="1:3" ht="12.75">
      <c r="A38" s="45"/>
      <c r="B38" s="45"/>
      <c r="C38" s="15"/>
    </row>
    <row r="39" spans="1:3" ht="12.75">
      <c r="A39" s="45"/>
      <c r="B39" s="45"/>
      <c r="C39" s="15"/>
    </row>
    <row r="40" spans="1:3" ht="12.75">
      <c r="A40" s="45"/>
      <c r="B40" s="45"/>
      <c r="C40" s="15"/>
    </row>
    <row r="41" spans="1:3" ht="12.75">
      <c r="A41" s="45"/>
      <c r="B41" s="45"/>
      <c r="C41" s="15"/>
    </row>
    <row r="42" spans="1:3" ht="12.75">
      <c r="A42" s="45"/>
      <c r="B42" s="45"/>
      <c r="C42" s="15"/>
    </row>
    <row r="43" spans="1:3" ht="12.75">
      <c r="A43" s="45"/>
      <c r="B43" s="45"/>
      <c r="C43" s="15"/>
    </row>
    <row r="44" spans="1:3" ht="12.75">
      <c r="A44" s="45"/>
      <c r="B44" s="45"/>
      <c r="C44" s="15"/>
    </row>
  </sheetData>
  <mergeCells count="4">
    <mergeCell ref="B1:F1"/>
    <mergeCell ref="A2:F2"/>
    <mergeCell ref="B3:F3"/>
    <mergeCell ref="A5:C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workbookViewId="0" topLeftCell="A1">
      <selection activeCell="A1" sqref="A1:IV16384"/>
    </sheetView>
  </sheetViews>
  <sheetFormatPr defaultColWidth="9.140625" defaultRowHeight="12.75"/>
  <cols>
    <col min="1" max="1" width="20.421875" style="0" customWidth="1"/>
    <col min="2" max="2" width="34.00390625" style="0" customWidth="1"/>
    <col min="3" max="3" width="11.8515625" style="0" customWidth="1"/>
    <col min="4" max="4" width="12.421875" style="0" customWidth="1"/>
    <col min="5" max="5" width="12.8515625" style="0" customWidth="1"/>
    <col min="6" max="6" width="12.00390625" style="0" customWidth="1"/>
    <col min="7" max="7" width="10.8515625" style="0" hidden="1" customWidth="1"/>
  </cols>
  <sheetData>
    <row r="1" spans="4:6" ht="12.75">
      <c r="D1" s="1"/>
      <c r="E1" s="72" t="s">
        <v>0</v>
      </c>
      <c r="F1" s="72"/>
    </row>
    <row r="2" spans="4:6" ht="12.75" customHeight="1">
      <c r="D2" s="72" t="s">
        <v>57</v>
      </c>
      <c r="E2" s="72"/>
      <c r="F2" s="72"/>
    </row>
    <row r="3" spans="4:6" ht="12.75">
      <c r="D3" s="1"/>
      <c r="E3" s="72" t="s">
        <v>82</v>
      </c>
      <c r="F3" s="72"/>
    </row>
    <row r="4" spans="1:6" ht="13.5" customHeight="1" thickBot="1">
      <c r="A4" s="74" t="s">
        <v>48</v>
      </c>
      <c r="B4" s="74"/>
      <c r="C4" s="74"/>
      <c r="D4" s="74"/>
      <c r="E4" s="74"/>
      <c r="F4" s="74"/>
    </row>
    <row r="5" spans="1:7" ht="51.75" customHeight="1" thickBot="1">
      <c r="A5" s="9" t="s">
        <v>1</v>
      </c>
      <c r="B5" s="2" t="s">
        <v>2</v>
      </c>
      <c r="C5" s="46" t="s">
        <v>76</v>
      </c>
      <c r="D5" s="46" t="s">
        <v>83</v>
      </c>
      <c r="E5" s="57" t="s">
        <v>81</v>
      </c>
      <c r="F5" s="58" t="s">
        <v>84</v>
      </c>
      <c r="G5" s="59" t="s">
        <v>80</v>
      </c>
    </row>
    <row r="6" spans="1:7" ht="12.75">
      <c r="A6" s="10" t="s">
        <v>3</v>
      </c>
      <c r="B6" s="3" t="s">
        <v>4</v>
      </c>
      <c r="C6" s="56">
        <f>C7+C9+C12+C17+C21</f>
        <v>9510</v>
      </c>
      <c r="D6" s="56">
        <f>D7+D9+D12+D17+D21</f>
        <v>4077.2</v>
      </c>
      <c r="E6" s="56">
        <f>E7+E9+E12+E17+E21</f>
        <v>3230.350000000001</v>
      </c>
      <c r="F6" s="60">
        <f aca="true" t="shared" si="0" ref="F6:F36">E6/D6*100</f>
        <v>79.22961836554501</v>
      </c>
      <c r="G6" s="53"/>
    </row>
    <row r="7" spans="1:7" ht="12.75">
      <c r="A7" s="11" t="s">
        <v>5</v>
      </c>
      <c r="B7" s="4" t="s">
        <v>6</v>
      </c>
      <c r="C7" s="47">
        <f>SUM(C8)</f>
        <v>6640</v>
      </c>
      <c r="D7" s="47">
        <f>SUM(D8)</f>
        <v>2805.2</v>
      </c>
      <c r="E7" s="47">
        <f>SUM(E8)</f>
        <v>2111.51</v>
      </c>
      <c r="F7" s="61">
        <f t="shared" si="0"/>
        <v>75.27128190503353</v>
      </c>
      <c r="G7" s="53"/>
    </row>
    <row r="8" spans="1:7" ht="12.75">
      <c r="A8" s="12" t="s">
        <v>7</v>
      </c>
      <c r="B8" s="5" t="s">
        <v>8</v>
      </c>
      <c r="C8" s="48">
        <v>6640</v>
      </c>
      <c r="D8" s="51">
        <v>2805.2</v>
      </c>
      <c r="E8" s="51">
        <v>2111.51</v>
      </c>
      <c r="F8" s="62">
        <f t="shared" si="0"/>
        <v>75.27128190503353</v>
      </c>
      <c r="G8" s="54">
        <v>720.76</v>
      </c>
    </row>
    <row r="9" spans="1:7" ht="12.75">
      <c r="A9" s="11" t="s">
        <v>9</v>
      </c>
      <c r="B9" s="4" t="s">
        <v>10</v>
      </c>
      <c r="C9" s="47">
        <f>C10+C11</f>
        <v>1120</v>
      </c>
      <c r="D9" s="47">
        <f>D10+D11</f>
        <v>402</v>
      </c>
      <c r="E9" s="47">
        <f>E10+E11</f>
        <v>306.29999999999995</v>
      </c>
      <c r="F9" s="61">
        <f t="shared" si="0"/>
        <v>76.19402985074626</v>
      </c>
      <c r="G9" s="53"/>
    </row>
    <row r="10" spans="1:7" ht="12.75">
      <c r="A10" s="12" t="s">
        <v>39</v>
      </c>
      <c r="B10" s="5" t="s">
        <v>11</v>
      </c>
      <c r="C10" s="48">
        <v>120</v>
      </c>
      <c r="D10" s="51">
        <v>20</v>
      </c>
      <c r="E10" s="51">
        <v>15.9</v>
      </c>
      <c r="F10" s="62">
        <f t="shared" si="0"/>
        <v>79.5</v>
      </c>
      <c r="G10" s="54">
        <v>1.83</v>
      </c>
    </row>
    <row r="11" spans="1:7" ht="12.75">
      <c r="A11" s="12" t="s">
        <v>40</v>
      </c>
      <c r="B11" s="5" t="s">
        <v>12</v>
      </c>
      <c r="C11" s="48">
        <v>1000</v>
      </c>
      <c r="D11" s="51">
        <v>382</v>
      </c>
      <c r="E11" s="51">
        <v>290.4</v>
      </c>
      <c r="F11" s="62">
        <f t="shared" si="0"/>
        <v>76.02094240837695</v>
      </c>
      <c r="G11" s="54">
        <v>0.028</v>
      </c>
    </row>
    <row r="12" spans="1:7" ht="25.5" customHeight="1">
      <c r="A12" s="11" t="s">
        <v>13</v>
      </c>
      <c r="B12" s="4" t="s">
        <v>14</v>
      </c>
      <c r="C12" s="47">
        <f>SUM(C13+C16)</f>
        <v>1750</v>
      </c>
      <c r="D12" s="47">
        <f>SUM(D13+D16)</f>
        <v>870</v>
      </c>
      <c r="E12" s="47">
        <f>SUM(E13+E16)</f>
        <v>880.51</v>
      </c>
      <c r="F12" s="61">
        <f t="shared" si="0"/>
        <v>101.2080459770115</v>
      </c>
      <c r="G12" s="55"/>
    </row>
    <row r="13" spans="1:7" ht="25.5" customHeight="1">
      <c r="A13" s="12" t="s">
        <v>15</v>
      </c>
      <c r="B13" s="4" t="s">
        <v>53</v>
      </c>
      <c r="C13" s="47">
        <f>SUM(C14+C15)</f>
        <v>1750</v>
      </c>
      <c r="D13" s="47">
        <f>SUM(D14+D15)</f>
        <v>870</v>
      </c>
      <c r="E13" s="47">
        <f>SUM(E14+E15)</f>
        <v>880.51</v>
      </c>
      <c r="F13" s="62">
        <f t="shared" si="0"/>
        <v>101.2080459770115</v>
      </c>
      <c r="G13" s="55"/>
    </row>
    <row r="14" spans="1:7" ht="51" customHeight="1">
      <c r="A14" s="12" t="s">
        <v>16</v>
      </c>
      <c r="B14" s="6" t="s">
        <v>17</v>
      </c>
      <c r="C14" s="48">
        <v>1250</v>
      </c>
      <c r="D14" s="51">
        <v>620</v>
      </c>
      <c r="E14" s="51">
        <v>557.17</v>
      </c>
      <c r="F14" s="62">
        <f t="shared" si="0"/>
        <v>89.86612903225806</v>
      </c>
      <c r="G14" s="54">
        <v>582.34</v>
      </c>
    </row>
    <row r="15" spans="1:8" ht="50.25" customHeight="1">
      <c r="A15" s="12" t="s">
        <v>37</v>
      </c>
      <c r="B15" s="6" t="s">
        <v>38</v>
      </c>
      <c r="C15" s="48">
        <v>500</v>
      </c>
      <c r="D15" s="51">
        <v>250</v>
      </c>
      <c r="E15" s="51">
        <v>323.34</v>
      </c>
      <c r="F15" s="62">
        <f t="shared" si="0"/>
        <v>129.33599999999998</v>
      </c>
      <c r="G15" s="54">
        <v>42.87</v>
      </c>
      <c r="H15" s="52"/>
    </row>
    <row r="16" spans="1:7" ht="51" hidden="1">
      <c r="A16" s="12" t="s">
        <v>18</v>
      </c>
      <c r="B16" s="5" t="s">
        <v>19</v>
      </c>
      <c r="C16" s="48"/>
      <c r="D16" s="51"/>
      <c r="E16" s="51"/>
      <c r="F16" s="62" t="e">
        <f t="shared" si="0"/>
        <v>#DIV/0!</v>
      </c>
      <c r="G16" s="53"/>
    </row>
    <row r="17" spans="1:7" ht="26.25" customHeight="1" hidden="1">
      <c r="A17" s="11" t="s">
        <v>20</v>
      </c>
      <c r="B17" s="4" t="s">
        <v>21</v>
      </c>
      <c r="C17" s="47">
        <f>SUM(C18)</f>
        <v>0</v>
      </c>
      <c r="D17" s="47">
        <f>SUM(D18)</f>
        <v>0</v>
      </c>
      <c r="E17" s="47">
        <f>SUM(E18)</f>
        <v>0</v>
      </c>
      <c r="F17" s="62" t="e">
        <f t="shared" si="0"/>
        <v>#DIV/0!</v>
      </c>
      <c r="G17" s="53"/>
    </row>
    <row r="18" spans="1:7" ht="38.25" hidden="1">
      <c r="A18" s="12" t="s">
        <v>42</v>
      </c>
      <c r="B18" s="5" t="s">
        <v>22</v>
      </c>
      <c r="C18" s="48"/>
      <c r="D18" s="51"/>
      <c r="E18" s="51">
        <v>0</v>
      </c>
      <c r="F18" s="62" t="e">
        <f t="shared" si="0"/>
        <v>#DIV/0!</v>
      </c>
      <c r="G18" s="53"/>
    </row>
    <row r="19" spans="1:7" ht="16.5" customHeight="1" hidden="1">
      <c r="A19" s="11" t="s">
        <v>23</v>
      </c>
      <c r="B19" s="4" t="s">
        <v>24</v>
      </c>
      <c r="C19" s="47">
        <f>SUM(C20)</f>
        <v>0</v>
      </c>
      <c r="D19" s="47">
        <f>SUM(D20)</f>
        <v>0</v>
      </c>
      <c r="E19" s="47">
        <f>SUM(E20)</f>
        <v>0</v>
      </c>
      <c r="F19" s="62" t="e">
        <f t="shared" si="0"/>
        <v>#DIV/0!</v>
      </c>
      <c r="G19" s="53"/>
    </row>
    <row r="20" spans="1:7" ht="38.25" hidden="1">
      <c r="A20" s="12" t="s">
        <v>25</v>
      </c>
      <c r="B20" s="5" t="s">
        <v>26</v>
      </c>
      <c r="C20" s="48">
        <v>0</v>
      </c>
      <c r="D20" s="51"/>
      <c r="E20" s="51"/>
      <c r="F20" s="62" t="e">
        <f t="shared" si="0"/>
        <v>#DIV/0!</v>
      </c>
      <c r="G20" s="53"/>
    </row>
    <row r="21" spans="1:7" ht="12.75">
      <c r="A21" s="11" t="s">
        <v>27</v>
      </c>
      <c r="B21" s="4" t="s">
        <v>28</v>
      </c>
      <c r="C21" s="47">
        <f>C22+C23</f>
        <v>0</v>
      </c>
      <c r="D21" s="47">
        <f>D22+D23</f>
        <v>0</v>
      </c>
      <c r="E21" s="47">
        <f>E22+E23</f>
        <v>-67.97</v>
      </c>
      <c r="F21" s="62"/>
      <c r="G21" s="53"/>
    </row>
    <row r="22" spans="1:7" ht="25.5">
      <c r="A22" s="12" t="s">
        <v>77</v>
      </c>
      <c r="B22" s="5" t="s">
        <v>78</v>
      </c>
      <c r="C22" s="48"/>
      <c r="D22" s="51"/>
      <c r="E22" s="51">
        <v>-67.97</v>
      </c>
      <c r="F22" s="62"/>
      <c r="G22" s="53"/>
    </row>
    <row r="23" spans="1:7" ht="12.75" hidden="1">
      <c r="A23" s="12" t="s">
        <v>29</v>
      </c>
      <c r="B23" s="5" t="s">
        <v>28</v>
      </c>
      <c r="C23" s="48"/>
      <c r="D23" s="51"/>
      <c r="E23" s="51"/>
      <c r="F23" s="62" t="e">
        <f t="shared" si="0"/>
        <v>#DIV/0!</v>
      </c>
      <c r="G23" s="53"/>
    </row>
    <row r="24" spans="1:7" ht="12.75">
      <c r="A24" s="11" t="s">
        <v>43</v>
      </c>
      <c r="B24" s="4" t="s">
        <v>44</v>
      </c>
      <c r="C24" s="47">
        <f>C25</f>
        <v>3140.2999999999997</v>
      </c>
      <c r="D24" s="47">
        <f>D25</f>
        <v>3061.4</v>
      </c>
      <c r="E24" s="47">
        <f>E25</f>
        <v>3061.4</v>
      </c>
      <c r="F24" s="61">
        <f t="shared" si="0"/>
        <v>100</v>
      </c>
      <c r="G24" s="53"/>
    </row>
    <row r="25" spans="1:7" ht="24" customHeight="1">
      <c r="A25" s="11" t="s">
        <v>30</v>
      </c>
      <c r="B25" s="4" t="s">
        <v>45</v>
      </c>
      <c r="C25" s="47">
        <f>C26+C29</f>
        <v>3140.2999999999997</v>
      </c>
      <c r="D25" s="47">
        <f>D26+D29</f>
        <v>3061.4</v>
      </c>
      <c r="E25" s="47">
        <f>E26+E29</f>
        <v>3061.4</v>
      </c>
      <c r="F25" s="62">
        <f t="shared" si="0"/>
        <v>100</v>
      </c>
      <c r="G25" s="53"/>
    </row>
    <row r="26" spans="1:7" ht="25.5" customHeight="1">
      <c r="A26" s="12" t="s">
        <v>41</v>
      </c>
      <c r="B26" s="4" t="s">
        <v>49</v>
      </c>
      <c r="C26" s="47">
        <f>C27+C28</f>
        <v>2982.6</v>
      </c>
      <c r="D26" s="47">
        <f>D27+D28</f>
        <v>2982.6</v>
      </c>
      <c r="E26" s="47">
        <f>E27+E28</f>
        <v>2982.6</v>
      </c>
      <c r="F26" s="61">
        <f>E26/D26*100</f>
        <v>100</v>
      </c>
      <c r="G26" s="53"/>
    </row>
    <row r="27" spans="1:7" ht="38.25" hidden="1">
      <c r="A27" s="12" t="s">
        <v>31</v>
      </c>
      <c r="B27" s="5" t="s">
        <v>56</v>
      </c>
      <c r="C27" s="48"/>
      <c r="D27" s="51"/>
      <c r="E27" s="51"/>
      <c r="F27" s="62" t="e">
        <f t="shared" si="0"/>
        <v>#DIV/0!</v>
      </c>
      <c r="G27" s="53"/>
    </row>
    <row r="28" spans="1:7" ht="38.25">
      <c r="A28" s="12" t="s">
        <v>31</v>
      </c>
      <c r="B28" s="5" t="s">
        <v>79</v>
      </c>
      <c r="C28" s="48">
        <v>2982.6</v>
      </c>
      <c r="D28" s="51">
        <v>2982.6</v>
      </c>
      <c r="E28" s="51">
        <v>2982.6</v>
      </c>
      <c r="F28" s="62">
        <f t="shared" si="0"/>
        <v>100</v>
      </c>
      <c r="G28" s="53">
        <v>665.69</v>
      </c>
    </row>
    <row r="29" spans="1:7" ht="12.75">
      <c r="A29" s="12" t="s">
        <v>46</v>
      </c>
      <c r="B29" s="4" t="s">
        <v>55</v>
      </c>
      <c r="C29" s="47">
        <f>C30+C31</f>
        <v>157.70000000000002</v>
      </c>
      <c r="D29" s="47">
        <f>D30+D31</f>
        <v>78.8</v>
      </c>
      <c r="E29" s="47">
        <f>E30+E31</f>
        <v>78.8</v>
      </c>
      <c r="F29" s="61">
        <f t="shared" si="0"/>
        <v>100</v>
      </c>
      <c r="G29" s="53"/>
    </row>
    <row r="30" spans="1:7" ht="12.75">
      <c r="A30" s="12" t="s">
        <v>46</v>
      </c>
      <c r="B30" s="5" t="s">
        <v>50</v>
      </c>
      <c r="C30" s="48">
        <v>149.3</v>
      </c>
      <c r="D30" s="51">
        <v>74.6</v>
      </c>
      <c r="E30" s="51">
        <v>74.6</v>
      </c>
      <c r="F30" s="62">
        <f t="shared" si="0"/>
        <v>100</v>
      </c>
      <c r="G30" s="53"/>
    </row>
    <row r="31" spans="1:7" ht="38.25">
      <c r="A31" s="12" t="s">
        <v>51</v>
      </c>
      <c r="B31" s="5" t="s">
        <v>52</v>
      </c>
      <c r="C31" s="48">
        <v>8.4</v>
      </c>
      <c r="D31" s="51">
        <v>4.2</v>
      </c>
      <c r="E31" s="51">
        <v>4.2</v>
      </c>
      <c r="F31" s="62">
        <f t="shared" si="0"/>
        <v>100</v>
      </c>
      <c r="G31" s="53"/>
    </row>
    <row r="32" spans="1:7" ht="25.5">
      <c r="A32" s="11" t="s">
        <v>32</v>
      </c>
      <c r="B32" s="4" t="s">
        <v>33</v>
      </c>
      <c r="C32" s="47">
        <f>SUM(C33+C35)</f>
        <v>970</v>
      </c>
      <c r="D32" s="47">
        <f>SUM(D33+D35)</f>
        <v>770</v>
      </c>
      <c r="E32" s="47">
        <f>SUM(E33+E35)</f>
        <v>321.96</v>
      </c>
      <c r="F32" s="61">
        <f t="shared" si="0"/>
        <v>41.812987012987016</v>
      </c>
      <c r="G32" s="53"/>
    </row>
    <row r="33" spans="1:7" ht="11.25" customHeight="1">
      <c r="A33" s="12" t="s">
        <v>54</v>
      </c>
      <c r="B33" s="5" t="s">
        <v>34</v>
      </c>
      <c r="C33" s="48">
        <f>SUM(C34)</f>
        <v>600</v>
      </c>
      <c r="D33" s="48">
        <f>SUM(D34)</f>
        <v>400</v>
      </c>
      <c r="E33" s="48">
        <f>SUM(E34)</f>
        <v>291.96</v>
      </c>
      <c r="F33" s="62">
        <f t="shared" si="0"/>
        <v>72.99</v>
      </c>
      <c r="G33" s="53"/>
    </row>
    <row r="34" spans="1:7" ht="15" customHeight="1">
      <c r="A34" s="14" t="s">
        <v>58</v>
      </c>
      <c r="B34" s="6" t="s">
        <v>35</v>
      </c>
      <c r="C34" s="48">
        <v>600</v>
      </c>
      <c r="D34" s="51">
        <v>400</v>
      </c>
      <c r="E34" s="51">
        <v>291.96</v>
      </c>
      <c r="F34" s="62">
        <f t="shared" si="0"/>
        <v>72.99</v>
      </c>
      <c r="G34" s="53"/>
    </row>
    <row r="35" spans="1:7" ht="26.25" customHeight="1" thickBot="1">
      <c r="A35" s="14" t="s">
        <v>59</v>
      </c>
      <c r="B35" s="7" t="s">
        <v>47</v>
      </c>
      <c r="C35" s="49">
        <v>370</v>
      </c>
      <c r="D35" s="51">
        <v>370</v>
      </c>
      <c r="E35" s="51">
        <v>30</v>
      </c>
      <c r="F35" s="62">
        <f t="shared" si="0"/>
        <v>8.108108108108109</v>
      </c>
      <c r="G35" s="53"/>
    </row>
    <row r="36" spans="1:7" ht="13.5" thickBot="1">
      <c r="A36" s="13"/>
      <c r="B36" s="8" t="s">
        <v>36</v>
      </c>
      <c r="C36" s="50">
        <f>SUM(C32+C24+C6)</f>
        <v>13620.3</v>
      </c>
      <c r="D36" s="50">
        <f>SUM(D32+D24+D6)</f>
        <v>7908.6</v>
      </c>
      <c r="E36" s="50">
        <f>SUM(E32+E24+E6)</f>
        <v>6613.710000000001</v>
      </c>
      <c r="F36" s="63">
        <f t="shared" si="0"/>
        <v>83.62681131932328</v>
      </c>
      <c r="G36" s="53">
        <f>G8+G10+G11+G13+G14+G15+G22+G28+G30+G31+G34+G35</f>
        <v>2013.518</v>
      </c>
    </row>
  </sheetData>
  <mergeCells count="4">
    <mergeCell ref="E1:F1"/>
    <mergeCell ref="D2:F2"/>
    <mergeCell ref="E3:F3"/>
    <mergeCell ref="A4:F4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workbookViewId="0" topLeftCell="A1">
      <selection activeCell="E3" sqref="E3:F3"/>
    </sheetView>
  </sheetViews>
  <sheetFormatPr defaultColWidth="9.140625" defaultRowHeight="12.75"/>
  <cols>
    <col min="1" max="1" width="20.421875" style="0" customWidth="1"/>
    <col min="2" max="2" width="34.00390625" style="0" customWidth="1"/>
    <col min="3" max="3" width="11.8515625" style="0" customWidth="1"/>
    <col min="4" max="4" width="12.421875" style="0" customWidth="1"/>
    <col min="5" max="5" width="12.8515625" style="0" customWidth="1"/>
    <col min="6" max="6" width="12.00390625" style="0" customWidth="1"/>
    <col min="7" max="7" width="10.8515625" style="0" customWidth="1"/>
  </cols>
  <sheetData>
    <row r="1" spans="4:6" ht="12.75">
      <c r="D1" s="1"/>
      <c r="E1" s="72" t="s">
        <v>0</v>
      </c>
      <c r="F1" s="72"/>
    </row>
    <row r="2" spans="4:6" ht="12.75" customHeight="1">
      <c r="D2" s="72" t="s">
        <v>57</v>
      </c>
      <c r="E2" s="72"/>
      <c r="F2" s="72"/>
    </row>
    <row r="3" spans="4:6" ht="12.75">
      <c r="D3" s="1"/>
      <c r="E3" s="72" t="s">
        <v>94</v>
      </c>
      <c r="F3" s="72"/>
    </row>
    <row r="4" spans="1:6" ht="13.5" customHeight="1" thickBot="1">
      <c r="A4" s="74" t="s">
        <v>92</v>
      </c>
      <c r="B4" s="74"/>
      <c r="C4" s="74"/>
      <c r="D4" s="74"/>
      <c r="E4" s="74"/>
      <c r="F4" s="74"/>
    </row>
    <row r="5" spans="1:7" ht="55.5" customHeight="1" thickBot="1">
      <c r="A5" s="9" t="s">
        <v>1</v>
      </c>
      <c r="B5" s="2" t="s">
        <v>2</v>
      </c>
      <c r="C5" s="46" t="s">
        <v>76</v>
      </c>
      <c r="D5" s="46" t="s">
        <v>85</v>
      </c>
      <c r="E5" s="57" t="s">
        <v>86</v>
      </c>
      <c r="F5" s="64" t="s">
        <v>87</v>
      </c>
      <c r="G5" s="69" t="s">
        <v>93</v>
      </c>
    </row>
    <row r="6" spans="1:7" ht="12.75">
      <c r="A6" s="10" t="s">
        <v>3</v>
      </c>
      <c r="B6" s="3" t="s">
        <v>4</v>
      </c>
      <c r="C6" s="56">
        <f>C7+C9+C12+C17+C21</f>
        <v>9510</v>
      </c>
      <c r="D6" s="56">
        <f>D7+D9+D12+D17+D21</f>
        <v>6368.3</v>
      </c>
      <c r="E6" s="56">
        <f>E7+E9+E12+E17+E21</f>
        <v>5176.05</v>
      </c>
      <c r="F6" s="65">
        <f aca="true" t="shared" si="0" ref="F6:F20">E6/D6*100</f>
        <v>81.2783631424399</v>
      </c>
      <c r="G6" s="60">
        <f>E6/C6*100</f>
        <v>54.427444794952685</v>
      </c>
    </row>
    <row r="7" spans="1:7" ht="12.75">
      <c r="A7" s="11" t="s">
        <v>5</v>
      </c>
      <c r="B7" s="4" t="s">
        <v>6</v>
      </c>
      <c r="C7" s="47">
        <f>SUM(C8)</f>
        <v>6640</v>
      </c>
      <c r="D7" s="47">
        <f>SUM(D8)</f>
        <v>4309.3</v>
      </c>
      <c r="E7" s="47">
        <f>SUM(E8)</f>
        <v>3306.48</v>
      </c>
      <c r="F7" s="66">
        <f t="shared" si="0"/>
        <v>76.72893509386675</v>
      </c>
      <c r="G7" s="60">
        <f aca="true" t="shared" si="1" ref="G7:G38">E7/C7*100</f>
        <v>49.79638554216868</v>
      </c>
    </row>
    <row r="8" spans="1:7" ht="12.75">
      <c r="A8" s="12" t="s">
        <v>7</v>
      </c>
      <c r="B8" s="5" t="s">
        <v>8</v>
      </c>
      <c r="C8" s="48">
        <v>6640</v>
      </c>
      <c r="D8" s="51">
        <v>4309.3</v>
      </c>
      <c r="E8" s="51">
        <v>3306.48</v>
      </c>
      <c r="F8" s="67">
        <f t="shared" si="0"/>
        <v>76.72893509386675</v>
      </c>
      <c r="G8" s="70">
        <f t="shared" si="1"/>
        <v>49.79638554216868</v>
      </c>
    </row>
    <row r="9" spans="1:7" ht="12.75">
      <c r="A9" s="11" t="s">
        <v>9</v>
      </c>
      <c r="B9" s="4" t="s">
        <v>10</v>
      </c>
      <c r="C9" s="47">
        <f>C10+C11</f>
        <v>1120</v>
      </c>
      <c r="D9" s="47">
        <f>D10+D11</f>
        <v>749</v>
      </c>
      <c r="E9" s="47">
        <f>E10+E11</f>
        <v>641.2299999999999</v>
      </c>
      <c r="F9" s="66">
        <f t="shared" si="0"/>
        <v>85.61148197596793</v>
      </c>
      <c r="G9" s="60">
        <f t="shared" si="1"/>
        <v>57.25267857142856</v>
      </c>
    </row>
    <row r="10" spans="1:7" ht="12.75">
      <c r="A10" s="12" t="s">
        <v>39</v>
      </c>
      <c r="B10" s="5" t="s">
        <v>11</v>
      </c>
      <c r="C10" s="48">
        <v>120</v>
      </c>
      <c r="D10" s="51">
        <v>70</v>
      </c>
      <c r="E10" s="51">
        <v>88.92</v>
      </c>
      <c r="F10" s="67">
        <f t="shared" si="0"/>
        <v>127.02857142857142</v>
      </c>
      <c r="G10" s="70">
        <f t="shared" si="1"/>
        <v>74.1</v>
      </c>
    </row>
    <row r="11" spans="1:7" ht="12.75">
      <c r="A11" s="12" t="s">
        <v>40</v>
      </c>
      <c r="B11" s="5" t="s">
        <v>12</v>
      </c>
      <c r="C11" s="48">
        <v>1000</v>
      </c>
      <c r="D11" s="51">
        <v>679</v>
      </c>
      <c r="E11" s="51">
        <v>552.31</v>
      </c>
      <c r="F11" s="67">
        <f t="shared" si="0"/>
        <v>81.34167893961708</v>
      </c>
      <c r="G11" s="70">
        <f t="shared" si="1"/>
        <v>55.230999999999995</v>
      </c>
    </row>
    <row r="12" spans="1:7" ht="25.5" customHeight="1">
      <c r="A12" s="11" t="s">
        <v>13</v>
      </c>
      <c r="B12" s="4" t="s">
        <v>14</v>
      </c>
      <c r="C12" s="47">
        <f>SUM(C13+C16)</f>
        <v>1750</v>
      </c>
      <c r="D12" s="47">
        <f>SUM(D13+D16)</f>
        <v>1310</v>
      </c>
      <c r="E12" s="47">
        <f>SUM(E13+E16)</f>
        <v>1292.8400000000001</v>
      </c>
      <c r="F12" s="66">
        <f t="shared" si="0"/>
        <v>98.69007633587788</v>
      </c>
      <c r="G12" s="60">
        <f t="shared" si="1"/>
        <v>73.87657142857144</v>
      </c>
    </row>
    <row r="13" spans="1:7" ht="25.5" customHeight="1">
      <c r="A13" s="12" t="s">
        <v>15</v>
      </c>
      <c r="B13" s="4" t="s">
        <v>53</v>
      </c>
      <c r="C13" s="47">
        <f>SUM(C14+C15)</f>
        <v>1750</v>
      </c>
      <c r="D13" s="47">
        <f>SUM(D14+D15)</f>
        <v>1310</v>
      </c>
      <c r="E13" s="47">
        <f>SUM(E14+E15)</f>
        <v>1292.8400000000001</v>
      </c>
      <c r="F13" s="67">
        <f t="shared" si="0"/>
        <v>98.69007633587788</v>
      </c>
      <c r="G13" s="70">
        <f t="shared" si="1"/>
        <v>73.87657142857144</v>
      </c>
    </row>
    <row r="14" spans="1:7" ht="51" customHeight="1">
      <c r="A14" s="12" t="s">
        <v>16</v>
      </c>
      <c r="B14" s="6" t="s">
        <v>17</v>
      </c>
      <c r="C14" s="48">
        <v>1250</v>
      </c>
      <c r="D14" s="51">
        <v>935</v>
      </c>
      <c r="E14" s="51">
        <v>807.7</v>
      </c>
      <c r="F14" s="67">
        <f t="shared" si="0"/>
        <v>86.38502673796792</v>
      </c>
      <c r="G14" s="70">
        <f t="shared" si="1"/>
        <v>64.61600000000001</v>
      </c>
    </row>
    <row r="15" spans="1:8" ht="50.25" customHeight="1">
      <c r="A15" s="12" t="s">
        <v>37</v>
      </c>
      <c r="B15" s="6" t="s">
        <v>38</v>
      </c>
      <c r="C15" s="48">
        <v>500</v>
      </c>
      <c r="D15" s="51">
        <v>375</v>
      </c>
      <c r="E15" s="51">
        <v>485.14</v>
      </c>
      <c r="F15" s="67">
        <f t="shared" si="0"/>
        <v>129.37066666666666</v>
      </c>
      <c r="G15" s="70">
        <f t="shared" si="1"/>
        <v>97.02799999999999</v>
      </c>
      <c r="H15" s="52"/>
    </row>
    <row r="16" spans="1:7" ht="51" hidden="1">
      <c r="A16" s="12" t="s">
        <v>18</v>
      </c>
      <c r="B16" s="5" t="s">
        <v>19</v>
      </c>
      <c r="C16" s="48"/>
      <c r="D16" s="51"/>
      <c r="E16" s="51"/>
      <c r="F16" s="67" t="e">
        <f t="shared" si="0"/>
        <v>#DIV/0!</v>
      </c>
      <c r="G16" s="60" t="e">
        <f t="shared" si="1"/>
        <v>#DIV/0!</v>
      </c>
    </row>
    <row r="17" spans="1:7" ht="26.25" customHeight="1" hidden="1">
      <c r="A17" s="11" t="s">
        <v>20</v>
      </c>
      <c r="B17" s="4" t="s">
        <v>21</v>
      </c>
      <c r="C17" s="47">
        <f>SUM(C18)</f>
        <v>0</v>
      </c>
      <c r="D17" s="47">
        <f>SUM(D18)</f>
        <v>0</v>
      </c>
      <c r="E17" s="47">
        <f>SUM(E18)</f>
        <v>0</v>
      </c>
      <c r="F17" s="67" t="e">
        <f t="shared" si="0"/>
        <v>#DIV/0!</v>
      </c>
      <c r="G17" s="60" t="e">
        <f t="shared" si="1"/>
        <v>#DIV/0!</v>
      </c>
    </row>
    <row r="18" spans="1:7" ht="38.25" hidden="1">
      <c r="A18" s="12" t="s">
        <v>42</v>
      </c>
      <c r="B18" s="5" t="s">
        <v>22</v>
      </c>
      <c r="C18" s="48"/>
      <c r="D18" s="51"/>
      <c r="E18" s="51">
        <v>0</v>
      </c>
      <c r="F18" s="67" t="e">
        <f t="shared" si="0"/>
        <v>#DIV/0!</v>
      </c>
      <c r="G18" s="60" t="e">
        <f t="shared" si="1"/>
        <v>#DIV/0!</v>
      </c>
    </row>
    <row r="19" spans="1:7" ht="16.5" customHeight="1" hidden="1">
      <c r="A19" s="11" t="s">
        <v>23</v>
      </c>
      <c r="B19" s="4" t="s">
        <v>24</v>
      </c>
      <c r="C19" s="47">
        <f>SUM(C20)</f>
        <v>0</v>
      </c>
      <c r="D19" s="47">
        <f>SUM(D20)</f>
        <v>0</v>
      </c>
      <c r="E19" s="47">
        <f>SUM(E20)</f>
        <v>0</v>
      </c>
      <c r="F19" s="67" t="e">
        <f t="shared" si="0"/>
        <v>#DIV/0!</v>
      </c>
      <c r="G19" s="60" t="e">
        <f t="shared" si="1"/>
        <v>#DIV/0!</v>
      </c>
    </row>
    <row r="20" spans="1:7" ht="38.25" hidden="1">
      <c r="A20" s="12" t="s">
        <v>25</v>
      </c>
      <c r="B20" s="5" t="s">
        <v>26</v>
      </c>
      <c r="C20" s="48">
        <v>0</v>
      </c>
      <c r="D20" s="51"/>
      <c r="E20" s="51"/>
      <c r="F20" s="67" t="e">
        <f t="shared" si="0"/>
        <v>#DIV/0!</v>
      </c>
      <c r="G20" s="60" t="e">
        <f t="shared" si="1"/>
        <v>#DIV/0!</v>
      </c>
    </row>
    <row r="21" spans="1:7" ht="12.75">
      <c r="A21" s="11" t="s">
        <v>27</v>
      </c>
      <c r="B21" s="4" t="s">
        <v>28</v>
      </c>
      <c r="C21" s="47">
        <f>C22+C23</f>
        <v>0</v>
      </c>
      <c r="D21" s="47">
        <f>D22+D23</f>
        <v>0</v>
      </c>
      <c r="E21" s="47">
        <f>E22+E23</f>
        <v>-64.5</v>
      </c>
      <c r="F21" s="67"/>
      <c r="G21" s="60"/>
    </row>
    <row r="22" spans="1:7" ht="25.5">
      <c r="A22" s="12" t="s">
        <v>77</v>
      </c>
      <c r="B22" s="5" t="s">
        <v>78</v>
      </c>
      <c r="C22" s="48"/>
      <c r="D22" s="51"/>
      <c r="E22" s="51">
        <v>-64.5</v>
      </c>
      <c r="F22" s="67"/>
      <c r="G22" s="60"/>
    </row>
    <row r="23" spans="1:7" ht="12.75" hidden="1">
      <c r="A23" s="12" t="s">
        <v>29</v>
      </c>
      <c r="B23" s="5" t="s">
        <v>28</v>
      </c>
      <c r="C23" s="48"/>
      <c r="D23" s="51"/>
      <c r="E23" s="51"/>
      <c r="F23" s="67" t="e">
        <f aca="true" t="shared" si="2" ref="F23:F38">E23/D23*100</f>
        <v>#DIV/0!</v>
      </c>
      <c r="G23" s="60" t="e">
        <f t="shared" si="1"/>
        <v>#DIV/0!</v>
      </c>
    </row>
    <row r="24" spans="1:7" ht="12.75">
      <c r="A24" s="11" t="s">
        <v>43</v>
      </c>
      <c r="B24" s="4" t="s">
        <v>44</v>
      </c>
      <c r="C24" s="47">
        <f>C25</f>
        <v>6190.299999999999</v>
      </c>
      <c r="D24" s="47">
        <f>D25</f>
        <v>4050.8</v>
      </c>
      <c r="E24" s="47">
        <f>E25</f>
        <v>3150.7999999999997</v>
      </c>
      <c r="F24" s="66">
        <f t="shared" si="2"/>
        <v>77.78216648563246</v>
      </c>
      <c r="G24" s="60">
        <f t="shared" si="1"/>
        <v>50.89898712501818</v>
      </c>
    </row>
    <row r="25" spans="1:7" ht="24" customHeight="1">
      <c r="A25" s="11" t="s">
        <v>30</v>
      </c>
      <c r="B25" s="4" t="s">
        <v>45</v>
      </c>
      <c r="C25" s="47">
        <f>C26+C29</f>
        <v>6190.299999999999</v>
      </c>
      <c r="D25" s="47">
        <f>D26+D29</f>
        <v>4050.8</v>
      </c>
      <c r="E25" s="47">
        <f>E26+E29</f>
        <v>3150.7999999999997</v>
      </c>
      <c r="F25" s="67">
        <f t="shared" si="2"/>
        <v>77.78216648563246</v>
      </c>
      <c r="G25" s="70">
        <f t="shared" si="1"/>
        <v>50.89898712501818</v>
      </c>
    </row>
    <row r="26" spans="1:7" ht="25.5" customHeight="1">
      <c r="A26" s="12" t="s">
        <v>41</v>
      </c>
      <c r="B26" s="4" t="s">
        <v>49</v>
      </c>
      <c r="C26" s="47">
        <f>C27+C28</f>
        <v>2982.6</v>
      </c>
      <c r="D26" s="47">
        <f>D27+D28</f>
        <v>2982.6</v>
      </c>
      <c r="E26" s="47">
        <f>E27+E28</f>
        <v>2982.6</v>
      </c>
      <c r="F26" s="66">
        <f t="shared" si="2"/>
        <v>100</v>
      </c>
      <c r="G26" s="60">
        <f t="shared" si="1"/>
        <v>100</v>
      </c>
    </row>
    <row r="27" spans="1:7" ht="38.25" hidden="1">
      <c r="A27" s="12" t="s">
        <v>31</v>
      </c>
      <c r="B27" s="5" t="s">
        <v>56</v>
      </c>
      <c r="C27" s="48"/>
      <c r="D27" s="51"/>
      <c r="E27" s="51"/>
      <c r="F27" s="67" t="e">
        <f t="shared" si="2"/>
        <v>#DIV/0!</v>
      </c>
      <c r="G27" s="60" t="e">
        <f t="shared" si="1"/>
        <v>#DIV/0!</v>
      </c>
    </row>
    <row r="28" spans="1:7" ht="38.25">
      <c r="A28" s="12" t="s">
        <v>31</v>
      </c>
      <c r="B28" s="5" t="s">
        <v>79</v>
      </c>
      <c r="C28" s="48">
        <v>2982.6</v>
      </c>
      <c r="D28" s="51">
        <v>2982.6</v>
      </c>
      <c r="E28" s="51">
        <v>2982.6</v>
      </c>
      <c r="F28" s="67">
        <f t="shared" si="2"/>
        <v>100</v>
      </c>
      <c r="G28" s="70">
        <f t="shared" si="1"/>
        <v>100</v>
      </c>
    </row>
    <row r="29" spans="1:7" ht="12.75">
      <c r="A29" s="12" t="s">
        <v>46</v>
      </c>
      <c r="B29" s="4" t="s">
        <v>55</v>
      </c>
      <c r="C29" s="47">
        <f>C30+C31+C32+C33</f>
        <v>3207.7</v>
      </c>
      <c r="D29" s="47">
        <f>D30+D31+D32+D33</f>
        <v>1068.2</v>
      </c>
      <c r="E29" s="47">
        <f>E30+E31+E32+E33</f>
        <v>168.20000000000002</v>
      </c>
      <c r="F29" s="66">
        <f t="shared" si="2"/>
        <v>15.746114959745366</v>
      </c>
      <c r="G29" s="60">
        <f t="shared" si="1"/>
        <v>5.243632509274558</v>
      </c>
    </row>
    <row r="30" spans="1:7" ht="12.75">
      <c r="A30" s="12" t="s">
        <v>46</v>
      </c>
      <c r="B30" s="5" t="s">
        <v>50</v>
      </c>
      <c r="C30" s="48">
        <v>149.3</v>
      </c>
      <c r="D30" s="51">
        <v>111.9</v>
      </c>
      <c r="E30" s="51">
        <v>111.9</v>
      </c>
      <c r="F30" s="67">
        <f t="shared" si="2"/>
        <v>100</v>
      </c>
      <c r="G30" s="70">
        <f t="shared" si="1"/>
        <v>74.94976557267246</v>
      </c>
    </row>
    <row r="31" spans="1:7" ht="76.5">
      <c r="A31" s="12" t="s">
        <v>88</v>
      </c>
      <c r="B31" s="5" t="s">
        <v>89</v>
      </c>
      <c r="C31" s="48">
        <v>50</v>
      </c>
      <c r="D31" s="51">
        <v>50</v>
      </c>
      <c r="E31" s="51">
        <v>50</v>
      </c>
      <c r="F31" s="67">
        <f t="shared" si="2"/>
        <v>100</v>
      </c>
      <c r="G31" s="70">
        <f t="shared" si="1"/>
        <v>100</v>
      </c>
    </row>
    <row r="32" spans="1:7" ht="38.25">
      <c r="A32" s="12" t="s">
        <v>51</v>
      </c>
      <c r="B32" s="5" t="s">
        <v>52</v>
      </c>
      <c r="C32" s="48">
        <v>8.4</v>
      </c>
      <c r="D32" s="51">
        <v>6.3</v>
      </c>
      <c r="E32" s="51">
        <v>6.3</v>
      </c>
      <c r="F32" s="67">
        <f t="shared" si="2"/>
        <v>100</v>
      </c>
      <c r="G32" s="70">
        <f t="shared" si="1"/>
        <v>75</v>
      </c>
    </row>
    <row r="33" spans="1:7" ht="12.75">
      <c r="A33" s="12" t="s">
        <v>90</v>
      </c>
      <c r="B33" s="5" t="s">
        <v>91</v>
      </c>
      <c r="C33" s="48">
        <v>3000</v>
      </c>
      <c r="D33" s="51">
        <v>900</v>
      </c>
      <c r="E33" s="51"/>
      <c r="F33" s="67">
        <f t="shared" si="2"/>
        <v>0</v>
      </c>
      <c r="G33" s="60">
        <f t="shared" si="1"/>
        <v>0</v>
      </c>
    </row>
    <row r="34" spans="1:7" ht="25.5">
      <c r="A34" s="11" t="s">
        <v>32</v>
      </c>
      <c r="B34" s="4" t="s">
        <v>33</v>
      </c>
      <c r="C34" s="47">
        <f>SUM(C35+C37)</f>
        <v>970</v>
      </c>
      <c r="D34" s="47">
        <f>SUM(D35+D37)</f>
        <v>870</v>
      </c>
      <c r="E34" s="47">
        <f>SUM(E35+E37)</f>
        <v>533.3299999999999</v>
      </c>
      <c r="F34" s="66">
        <f t="shared" si="2"/>
        <v>61.3022988505747</v>
      </c>
      <c r="G34" s="60">
        <f t="shared" si="1"/>
        <v>54.982474226804115</v>
      </c>
    </row>
    <row r="35" spans="1:7" ht="11.25" customHeight="1">
      <c r="A35" s="12" t="s">
        <v>54</v>
      </c>
      <c r="B35" s="5" t="s">
        <v>34</v>
      </c>
      <c r="C35" s="48">
        <f>SUM(C36)</f>
        <v>600</v>
      </c>
      <c r="D35" s="48">
        <f>SUM(D36)</f>
        <v>500</v>
      </c>
      <c r="E35" s="48">
        <f>SUM(E36)</f>
        <v>503.33</v>
      </c>
      <c r="F35" s="67">
        <f t="shared" si="2"/>
        <v>100.66599999999998</v>
      </c>
      <c r="G35" s="70">
        <f t="shared" si="1"/>
        <v>83.88833333333334</v>
      </c>
    </row>
    <row r="36" spans="1:7" ht="15" customHeight="1">
      <c r="A36" s="14" t="s">
        <v>58</v>
      </c>
      <c r="B36" s="6" t="s">
        <v>35</v>
      </c>
      <c r="C36" s="48">
        <v>600</v>
      </c>
      <c r="D36" s="51">
        <v>500</v>
      </c>
      <c r="E36" s="51">
        <v>503.33</v>
      </c>
      <c r="F36" s="67">
        <f t="shared" si="2"/>
        <v>100.66599999999998</v>
      </c>
      <c r="G36" s="70">
        <f t="shared" si="1"/>
        <v>83.88833333333334</v>
      </c>
    </row>
    <row r="37" spans="1:7" ht="26.25" customHeight="1" thickBot="1">
      <c r="A37" s="14" t="s">
        <v>59</v>
      </c>
      <c r="B37" s="7" t="s">
        <v>47</v>
      </c>
      <c r="C37" s="49">
        <v>370</v>
      </c>
      <c r="D37" s="51">
        <v>370</v>
      </c>
      <c r="E37" s="51">
        <v>30</v>
      </c>
      <c r="F37" s="67">
        <f t="shared" si="2"/>
        <v>8.108108108108109</v>
      </c>
      <c r="G37" s="71">
        <f t="shared" si="1"/>
        <v>8.108108108108109</v>
      </c>
    </row>
    <row r="38" spans="1:7" ht="13.5" thickBot="1">
      <c r="A38" s="13"/>
      <c r="B38" s="8" t="s">
        <v>36</v>
      </c>
      <c r="C38" s="50">
        <f>SUM(C34+C24+C6)</f>
        <v>16670.3</v>
      </c>
      <c r="D38" s="50">
        <f>SUM(D34+D24+D6)</f>
        <v>11289.1</v>
      </c>
      <c r="E38" s="50">
        <f>SUM(E34+E24+E6)</f>
        <v>8860.18</v>
      </c>
      <c r="F38" s="68">
        <f t="shared" si="2"/>
        <v>78.48437873701181</v>
      </c>
      <c r="G38" s="63">
        <f t="shared" si="1"/>
        <v>53.149493410436534</v>
      </c>
    </row>
  </sheetData>
  <mergeCells count="4">
    <mergeCell ref="E1:F1"/>
    <mergeCell ref="D2:F2"/>
    <mergeCell ref="E3:F3"/>
    <mergeCell ref="A4:F4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2007-11-23T06:39:10Z</cp:lastPrinted>
  <dcterms:created xsi:type="dcterms:W3CDTF">1996-10-08T23:32:33Z</dcterms:created>
  <dcterms:modified xsi:type="dcterms:W3CDTF">2007-11-23T06:39:35Z</dcterms:modified>
  <cp:category/>
  <cp:version/>
  <cp:contentType/>
  <cp:contentStatus/>
</cp:coreProperties>
</file>